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!!! НА САЙТ ДЛЯ РАЗМЕЩЕНИЯ (по датам и времени размещайте здесь информацию)\17.11\Документы к проекту бюджета\"/>
    </mc:Choice>
  </mc:AlternateContent>
  <xr:revisionPtr revIDLastSave="0" documentId="8_{FA8BA7E8-C701-4D88-B8AC-853CE22D6B27}" xr6:coauthVersionLast="47" xr6:coauthVersionMax="47" xr10:uidLastSave="{00000000-0000-0000-0000-000000000000}"/>
  <bookViews>
    <workbookView xWindow="-23250" yWindow="2055" windowWidth="21600" windowHeight="11385" tabRatio="410" xr2:uid="{00000000-000D-0000-FFFF-FFFF00000000}"/>
  </bookViews>
  <sheets>
    <sheet name="Реестр" sheetId="8" r:id="rId1"/>
  </sheets>
  <definedNames>
    <definedName name="_xlnm.Print_Titles" localSheetId="0">Реестр!$A:$A,Реестр!$14:$15</definedName>
    <definedName name="_xlnm.Print_Area" localSheetId="0">Реестр!$A$1:$BA$139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32" i="8" l="1"/>
  <c r="AT132" i="8"/>
  <c r="AU132" i="8"/>
  <c r="AS136" i="8"/>
  <c r="AS135" i="8" s="1"/>
  <c r="AT136" i="8"/>
  <c r="AT135" i="8" s="1"/>
  <c r="AU136" i="8"/>
  <c r="AU135" i="8" s="1"/>
  <c r="AS113" i="8"/>
  <c r="AT113" i="8"/>
  <c r="AU113" i="8"/>
  <c r="AU110" i="8" s="1"/>
  <c r="AX113" i="8"/>
  <c r="AX110" i="8" s="1"/>
  <c r="AY113" i="8"/>
  <c r="AZ113" i="8"/>
  <c r="BA113" i="8"/>
  <c r="AR113" i="8"/>
  <c r="AV97" i="8"/>
  <c r="AS83" i="8"/>
  <c r="AS81" i="8" s="1"/>
  <c r="AT83" i="8"/>
  <c r="AT81" i="8" s="1"/>
  <c r="AU83" i="8"/>
  <c r="AU81" i="8" s="1"/>
  <c r="AS67" i="8"/>
  <c r="AS55" i="8" s="1"/>
  <c r="AT67" i="8"/>
  <c r="AT55" i="8" s="1"/>
  <c r="AU67" i="8"/>
  <c r="AU55" i="8" s="1"/>
  <c r="AS53" i="8"/>
  <c r="AT53" i="8"/>
  <c r="AU53" i="8"/>
  <c r="AS51" i="8"/>
  <c r="AT51" i="8"/>
  <c r="AU51" i="8"/>
  <c r="AS49" i="8"/>
  <c r="AT49" i="8"/>
  <c r="AU49" i="8"/>
  <c r="AX136" i="8"/>
  <c r="AX135" i="8" s="1"/>
  <c r="AX132" i="8"/>
  <c r="AX83" i="8"/>
  <c r="AX81" i="8" s="1"/>
  <c r="AX67" i="8"/>
  <c r="AX55" i="8" s="1"/>
  <c r="AX53" i="8"/>
  <c r="AX51" i="8"/>
  <c r="AX49" i="8"/>
  <c r="AX48" i="8" s="1"/>
  <c r="AX41" i="8"/>
  <c r="AX32" i="8"/>
  <c r="AX30" i="8" s="1"/>
  <c r="AX29" i="8" s="1"/>
  <c r="AX26" i="8"/>
  <c r="AX22" i="8"/>
  <c r="AX20" i="8"/>
  <c r="AX17" i="8" s="1"/>
  <c r="AX18" i="8"/>
  <c r="F136" i="8"/>
  <c r="F135" i="8" s="1"/>
  <c r="F32" i="8"/>
  <c r="F132" i="8"/>
  <c r="F53" i="8"/>
  <c r="AU48" i="8" l="1"/>
  <c r="AX47" i="8"/>
  <c r="AX46" i="8" s="1"/>
  <c r="AU47" i="8"/>
  <c r="AU46" i="8" s="1"/>
  <c r="AS48" i="8"/>
  <c r="AT48" i="8"/>
  <c r="AX16" i="8"/>
  <c r="AX138" i="8" s="1"/>
  <c r="AZ67" i="8"/>
  <c r="AZ55" i="8" s="1"/>
  <c r="BA67" i="8"/>
  <c r="BA55" i="8" s="1"/>
  <c r="AU32" i="8"/>
  <c r="AU30" i="8" s="1"/>
  <c r="AU29" i="8" s="1"/>
  <c r="AU26" i="8"/>
  <c r="AU22" i="8"/>
  <c r="BA32" i="8"/>
  <c r="AZ32" i="8"/>
  <c r="AY32" i="8"/>
  <c r="AU20" i="8"/>
  <c r="AU18" i="8"/>
  <c r="AU17" i="8" l="1"/>
  <c r="AU16" i="8" s="1"/>
  <c r="AU138" i="8" s="1"/>
  <c r="AW139" i="8"/>
  <c r="AV139" i="8"/>
  <c r="AW137" i="8"/>
  <c r="AV137" i="8"/>
  <c r="AY136" i="8"/>
  <c r="AW136" i="8"/>
  <c r="AY135" i="8"/>
  <c r="AW135" i="8"/>
  <c r="AW134" i="8"/>
  <c r="AV134" i="8"/>
  <c r="AW133" i="8"/>
  <c r="AV133" i="8"/>
  <c r="BA132" i="8"/>
  <c r="AZ132" i="8"/>
  <c r="AY132" i="8"/>
  <c r="AW130" i="8"/>
  <c r="AV130" i="8"/>
  <c r="AW129" i="8"/>
  <c r="AV129" i="8"/>
  <c r="AW128" i="8"/>
  <c r="AV128" i="8"/>
  <c r="AW127" i="8"/>
  <c r="AV127" i="8"/>
  <c r="AW126" i="8"/>
  <c r="AV126" i="8"/>
  <c r="AW125" i="8"/>
  <c r="AV125" i="8"/>
  <c r="AW124" i="8"/>
  <c r="AV124" i="8"/>
  <c r="AW121" i="8"/>
  <c r="AV121" i="8"/>
  <c r="AW120" i="8"/>
  <c r="AV120" i="8"/>
  <c r="AW119" i="8"/>
  <c r="AV119" i="8"/>
  <c r="AW118" i="8"/>
  <c r="AV118" i="8"/>
  <c r="AW117" i="8"/>
  <c r="AV117" i="8"/>
  <c r="AW116" i="8"/>
  <c r="AV116" i="8"/>
  <c r="AW115" i="8"/>
  <c r="AV115" i="8"/>
  <c r="AW114" i="8"/>
  <c r="AV114" i="8"/>
  <c r="AZ110" i="8"/>
  <c r="AY110" i="8"/>
  <c r="AW112" i="8"/>
  <c r="AV112" i="8"/>
  <c r="AW111" i="8"/>
  <c r="AV111" i="8"/>
  <c r="AW109" i="8"/>
  <c r="AV109" i="8"/>
  <c r="AW108" i="8"/>
  <c r="AV108" i="8"/>
  <c r="AW107" i="8"/>
  <c r="AV107" i="8"/>
  <c r="AW106" i="8"/>
  <c r="AV106" i="8"/>
  <c r="AW105" i="8"/>
  <c r="AV105" i="8"/>
  <c r="AW104" i="8"/>
  <c r="AV104" i="8"/>
  <c r="AW103" i="8"/>
  <c r="AV103" i="8"/>
  <c r="AW102" i="8"/>
  <c r="AV102" i="8"/>
  <c r="AW101" i="8"/>
  <c r="AV101" i="8"/>
  <c r="AW100" i="8"/>
  <c r="AV100" i="8"/>
  <c r="AW99" i="8"/>
  <c r="AV99" i="8"/>
  <c r="AW98" i="8"/>
  <c r="AV98" i="8"/>
  <c r="AW96" i="8"/>
  <c r="AV96" i="8"/>
  <c r="AW95" i="8"/>
  <c r="AV95" i="8"/>
  <c r="AW94" i="8"/>
  <c r="AV94" i="8"/>
  <c r="AW93" i="8"/>
  <c r="AV93" i="8"/>
  <c r="AW92" i="8"/>
  <c r="AV92" i="8"/>
  <c r="AW91" i="8"/>
  <c r="AV91" i="8"/>
  <c r="AW90" i="8"/>
  <c r="AV90" i="8"/>
  <c r="AW89" i="8"/>
  <c r="AV89" i="8"/>
  <c r="AW88" i="8"/>
  <c r="AV88" i="8"/>
  <c r="AW87" i="8"/>
  <c r="AV87" i="8"/>
  <c r="AW86" i="8"/>
  <c r="AV86" i="8"/>
  <c r="AW85" i="8"/>
  <c r="AV85" i="8"/>
  <c r="AW84" i="8"/>
  <c r="AV84" i="8"/>
  <c r="BA83" i="8"/>
  <c r="AZ83" i="8"/>
  <c r="AZ81" i="8" s="1"/>
  <c r="AY83" i="8"/>
  <c r="AW82" i="8"/>
  <c r="AV82" i="8"/>
  <c r="AW80" i="8"/>
  <c r="AV80" i="8"/>
  <c r="AW79" i="8"/>
  <c r="AV79" i="8"/>
  <c r="AW78" i="8"/>
  <c r="AV78" i="8"/>
  <c r="AW77" i="8"/>
  <c r="AV77" i="8"/>
  <c r="AW76" i="8"/>
  <c r="AV76" i="8"/>
  <c r="AW75" i="8"/>
  <c r="AV75" i="8"/>
  <c r="AW74" i="8"/>
  <c r="AV74" i="8"/>
  <c r="AW73" i="8"/>
  <c r="AV73" i="8"/>
  <c r="AW72" i="8"/>
  <c r="AV72" i="8"/>
  <c r="AW71" i="8"/>
  <c r="AV71" i="8"/>
  <c r="AW70" i="8"/>
  <c r="AV70" i="8"/>
  <c r="AW69" i="8"/>
  <c r="AV69" i="8"/>
  <c r="AW68" i="8"/>
  <c r="AV68" i="8"/>
  <c r="AY67" i="8"/>
  <c r="AY55" i="8" s="1"/>
  <c r="AW66" i="8"/>
  <c r="AV66" i="8"/>
  <c r="AW65" i="8"/>
  <c r="AV65" i="8"/>
  <c r="AW64" i="8"/>
  <c r="AV64" i="8"/>
  <c r="AW63" i="8"/>
  <c r="AV63" i="8"/>
  <c r="AW62" i="8"/>
  <c r="AV62" i="8"/>
  <c r="AW61" i="8"/>
  <c r="AV61" i="8"/>
  <c r="AW60" i="8"/>
  <c r="AV60" i="8"/>
  <c r="AW59" i="8"/>
  <c r="AV59" i="8"/>
  <c r="AW58" i="8"/>
  <c r="AV58" i="8"/>
  <c r="AW57" i="8"/>
  <c r="AV57" i="8"/>
  <c r="AW56" i="8"/>
  <c r="AV56" i="8"/>
  <c r="AW54" i="8"/>
  <c r="AV54" i="8"/>
  <c r="BA53" i="8"/>
  <c r="AZ53" i="8"/>
  <c r="AW53" i="8" s="1"/>
  <c r="AY53" i="8"/>
  <c r="AW52" i="8"/>
  <c r="AV52" i="8"/>
  <c r="BA51" i="8"/>
  <c r="AZ51" i="8"/>
  <c r="AW51" i="8" s="1"/>
  <c r="AY51" i="8"/>
  <c r="AW50" i="8"/>
  <c r="AV50" i="8"/>
  <c r="BA49" i="8"/>
  <c r="AZ49" i="8"/>
  <c r="AZ48" i="8" s="1"/>
  <c r="AY49" i="8"/>
  <c r="AW45" i="8"/>
  <c r="AV45" i="8"/>
  <c r="AW44" i="8"/>
  <c r="AV44" i="8"/>
  <c r="AW43" i="8"/>
  <c r="AV43" i="8"/>
  <c r="AW42" i="8"/>
  <c r="AV42" i="8"/>
  <c r="BA41" i="8"/>
  <c r="AZ41" i="8"/>
  <c r="AY41" i="8"/>
  <c r="AW40" i="8"/>
  <c r="AV40" i="8"/>
  <c r="AW39" i="8"/>
  <c r="AV39" i="8"/>
  <c r="AW38" i="8"/>
  <c r="AV38" i="8"/>
  <c r="AW37" i="8"/>
  <c r="AV37" i="8"/>
  <c r="AW36" i="8"/>
  <c r="AV36" i="8"/>
  <c r="AW35" i="8"/>
  <c r="AV35" i="8"/>
  <c r="AW34" i="8"/>
  <c r="AV34" i="8"/>
  <c r="AW33" i="8"/>
  <c r="AV33" i="8"/>
  <c r="AW31" i="8"/>
  <c r="AV31" i="8"/>
  <c r="BA30" i="8"/>
  <c r="AZ30" i="8"/>
  <c r="AW28" i="8"/>
  <c r="AV28" i="8"/>
  <c r="AW27" i="8"/>
  <c r="AV27" i="8"/>
  <c r="BA26" i="8"/>
  <c r="AZ26" i="8"/>
  <c r="AY26" i="8"/>
  <c r="AW25" i="8"/>
  <c r="AV25" i="8"/>
  <c r="AW24" i="8"/>
  <c r="AV24" i="8"/>
  <c r="AW23" i="8"/>
  <c r="AV23" i="8"/>
  <c r="BA22" i="8"/>
  <c r="AZ22" i="8"/>
  <c r="AY22" i="8"/>
  <c r="AW21" i="8"/>
  <c r="AV21" i="8"/>
  <c r="BA20" i="8"/>
  <c r="AZ20" i="8"/>
  <c r="AY20" i="8"/>
  <c r="AW19" i="8"/>
  <c r="AV19" i="8"/>
  <c r="BA18" i="8"/>
  <c r="AZ18" i="8"/>
  <c r="AY18" i="8"/>
  <c r="AM67" i="8"/>
  <c r="AN67" i="8"/>
  <c r="AR67" i="8"/>
  <c r="AL67" i="8"/>
  <c r="AO80" i="8"/>
  <c r="AP80" i="8"/>
  <c r="AQ80" i="8"/>
  <c r="AV113" i="8" l="1"/>
  <c r="AW113" i="8"/>
  <c r="AZ17" i="8"/>
  <c r="AW17" i="8" s="1"/>
  <c r="AV67" i="8"/>
  <c r="BA110" i="8"/>
  <c r="AY81" i="8"/>
  <c r="AW83" i="8"/>
  <c r="AW67" i="8"/>
  <c r="AY48" i="8"/>
  <c r="AW49" i="8"/>
  <c r="BA17" i="8"/>
  <c r="AZ47" i="8"/>
  <c r="AW48" i="8"/>
  <c r="BA29" i="8"/>
  <c r="AY17" i="8"/>
  <c r="AZ29" i="8"/>
  <c r="BA48" i="8"/>
  <c r="AY30" i="8"/>
  <c r="BA81" i="8"/>
  <c r="AQ139" i="8"/>
  <c r="AP139" i="8"/>
  <c r="AO139" i="8"/>
  <c r="AQ137" i="8"/>
  <c r="AP137" i="8"/>
  <c r="AO137" i="8"/>
  <c r="AR136" i="8"/>
  <c r="AQ136" i="8"/>
  <c r="AP136" i="8"/>
  <c r="AR135" i="8"/>
  <c r="AQ135" i="8"/>
  <c r="AP135" i="8"/>
  <c r="AQ134" i="8"/>
  <c r="AP134" i="8"/>
  <c r="AO134" i="8"/>
  <c r="AQ133" i="8"/>
  <c r="AP133" i="8"/>
  <c r="AO133" i="8"/>
  <c r="AW132" i="8"/>
  <c r="AR132" i="8"/>
  <c r="AV132" i="8" s="1"/>
  <c r="AQ130" i="8"/>
  <c r="AP130" i="8"/>
  <c r="AO130" i="8"/>
  <c r="AQ129" i="8"/>
  <c r="AP129" i="8"/>
  <c r="AO129" i="8"/>
  <c r="AQ128" i="8"/>
  <c r="AP128" i="8"/>
  <c r="AO128" i="8"/>
  <c r="AQ127" i="8"/>
  <c r="AP127" i="8"/>
  <c r="AO127" i="8"/>
  <c r="AQ126" i="8"/>
  <c r="AP126" i="8"/>
  <c r="AO126" i="8"/>
  <c r="AQ125" i="8"/>
  <c r="AP125" i="8"/>
  <c r="AO125" i="8"/>
  <c r="AQ124" i="8"/>
  <c r="AP124" i="8"/>
  <c r="AO124" i="8"/>
  <c r="AQ121" i="8"/>
  <c r="AP121" i="8"/>
  <c r="AO121" i="8"/>
  <c r="AQ120" i="8"/>
  <c r="AP120" i="8"/>
  <c r="AO120" i="8"/>
  <c r="AQ119" i="8"/>
  <c r="AP119" i="8"/>
  <c r="AO119" i="8"/>
  <c r="AQ118" i="8"/>
  <c r="AP118" i="8"/>
  <c r="AO118" i="8"/>
  <c r="AQ117" i="8"/>
  <c r="AP117" i="8"/>
  <c r="AO117" i="8"/>
  <c r="AQ116" i="8"/>
  <c r="AP116" i="8"/>
  <c r="AO116" i="8"/>
  <c r="AQ115" i="8"/>
  <c r="AP115" i="8"/>
  <c r="AO115" i="8"/>
  <c r="AQ114" i="8"/>
  <c r="AP114" i="8"/>
  <c r="AO114" i="8"/>
  <c r="AT110" i="8"/>
  <c r="AT47" i="8" s="1"/>
  <c r="AT46" i="8" s="1"/>
  <c r="AS110" i="8"/>
  <c r="AS47" i="8" s="1"/>
  <c r="AS46" i="8" s="1"/>
  <c r="AR110" i="8"/>
  <c r="AV110" i="8" s="1"/>
  <c r="AQ112" i="8"/>
  <c r="AP112" i="8"/>
  <c r="AO112" i="8"/>
  <c r="AQ111" i="8"/>
  <c r="AP111" i="8"/>
  <c r="AO111" i="8"/>
  <c r="AQ109" i="8"/>
  <c r="AP109" i="8"/>
  <c r="AO109" i="8"/>
  <c r="AQ108" i="8"/>
  <c r="AP108" i="8"/>
  <c r="AO108" i="8"/>
  <c r="AQ107" i="8"/>
  <c r="AP107" i="8"/>
  <c r="AO107" i="8"/>
  <c r="AQ106" i="8"/>
  <c r="AP106" i="8"/>
  <c r="AO106" i="8"/>
  <c r="AQ105" i="8"/>
  <c r="AP105" i="8"/>
  <c r="AO105" i="8"/>
  <c r="AQ104" i="8"/>
  <c r="AP104" i="8"/>
  <c r="AO104" i="8"/>
  <c r="AQ103" i="8"/>
  <c r="AP103" i="8"/>
  <c r="AO103" i="8"/>
  <c r="AQ102" i="8"/>
  <c r="AP102" i="8"/>
  <c r="AO102" i="8"/>
  <c r="AQ101" i="8"/>
  <c r="AP101" i="8"/>
  <c r="AO101" i="8"/>
  <c r="AQ100" i="8"/>
  <c r="AP100" i="8"/>
  <c r="AO100" i="8"/>
  <c r="AQ99" i="8"/>
  <c r="AP99" i="8"/>
  <c r="AO99" i="8"/>
  <c r="AQ98" i="8"/>
  <c r="AP98" i="8"/>
  <c r="AO98" i="8"/>
  <c r="AQ96" i="8"/>
  <c r="AP96" i="8"/>
  <c r="AO96" i="8"/>
  <c r="AQ95" i="8"/>
  <c r="AP95" i="8"/>
  <c r="AO95" i="8"/>
  <c r="AQ94" i="8"/>
  <c r="AP94" i="8"/>
  <c r="AO94" i="8"/>
  <c r="AQ93" i="8"/>
  <c r="AP93" i="8"/>
  <c r="AO93" i="8"/>
  <c r="AQ92" i="8"/>
  <c r="AP92" i="8"/>
  <c r="AO92" i="8"/>
  <c r="AQ91" i="8"/>
  <c r="AP91" i="8"/>
  <c r="AO91" i="8"/>
  <c r="AQ90" i="8"/>
  <c r="AP90" i="8"/>
  <c r="AO90" i="8"/>
  <c r="AQ89" i="8"/>
  <c r="AP89" i="8"/>
  <c r="AO89" i="8"/>
  <c r="AQ88" i="8"/>
  <c r="AP88" i="8"/>
  <c r="AO88" i="8"/>
  <c r="AQ87" i="8"/>
  <c r="AP87" i="8"/>
  <c r="AO87" i="8"/>
  <c r="AQ86" i="8"/>
  <c r="AP86" i="8"/>
  <c r="AO86" i="8"/>
  <c r="AQ85" i="8"/>
  <c r="AP85" i="8"/>
  <c r="AO85" i="8"/>
  <c r="AQ84" i="8"/>
  <c r="AP84" i="8"/>
  <c r="AO84" i="8"/>
  <c r="AR83" i="8"/>
  <c r="AV83" i="8" s="1"/>
  <c r="AQ82" i="8"/>
  <c r="AP82" i="8"/>
  <c r="AO82" i="8"/>
  <c r="AQ79" i="8"/>
  <c r="AP79" i="8"/>
  <c r="AO79" i="8"/>
  <c r="AQ78" i="8"/>
  <c r="AP78" i="8"/>
  <c r="AO78" i="8"/>
  <c r="AQ77" i="8"/>
  <c r="AP77" i="8"/>
  <c r="AO77" i="8"/>
  <c r="AQ76" i="8"/>
  <c r="AP76" i="8"/>
  <c r="AO76" i="8"/>
  <c r="AQ75" i="8"/>
  <c r="AP75" i="8"/>
  <c r="AO75" i="8"/>
  <c r="AQ74" i="8"/>
  <c r="AP74" i="8"/>
  <c r="AO74" i="8"/>
  <c r="AQ73" i="8"/>
  <c r="AP73" i="8"/>
  <c r="AO73" i="8"/>
  <c r="AQ72" i="8"/>
  <c r="AP72" i="8"/>
  <c r="AO72" i="8"/>
  <c r="AQ71" i="8"/>
  <c r="AP71" i="8"/>
  <c r="AO71" i="8"/>
  <c r="AQ70" i="8"/>
  <c r="AP70" i="8"/>
  <c r="AO70" i="8"/>
  <c r="AQ69" i="8"/>
  <c r="AP69" i="8"/>
  <c r="AO69" i="8"/>
  <c r="AQ68" i="8"/>
  <c r="AP68" i="8"/>
  <c r="AO68" i="8"/>
  <c r="AQ66" i="8"/>
  <c r="AP66" i="8"/>
  <c r="AO66" i="8"/>
  <c r="AQ65" i="8"/>
  <c r="AP65" i="8"/>
  <c r="AO65" i="8"/>
  <c r="AQ64" i="8"/>
  <c r="AP64" i="8"/>
  <c r="AO64" i="8"/>
  <c r="AQ63" i="8"/>
  <c r="AP63" i="8"/>
  <c r="AO63" i="8"/>
  <c r="AQ62" i="8"/>
  <c r="AP62" i="8"/>
  <c r="AO62" i="8"/>
  <c r="AQ61" i="8"/>
  <c r="AP61" i="8"/>
  <c r="AO61" i="8"/>
  <c r="AQ60" i="8"/>
  <c r="AP60" i="8"/>
  <c r="AO60" i="8"/>
  <c r="AQ59" i="8"/>
  <c r="AP59" i="8"/>
  <c r="AO59" i="8"/>
  <c r="AQ58" i="8"/>
  <c r="AP58" i="8"/>
  <c r="AO58" i="8"/>
  <c r="AQ57" i="8"/>
  <c r="AP57" i="8"/>
  <c r="AO57" i="8"/>
  <c r="AQ56" i="8"/>
  <c r="AP56" i="8"/>
  <c r="AO56" i="8"/>
  <c r="AW55" i="8"/>
  <c r="AR55" i="8"/>
  <c r="AV55" i="8" s="1"/>
  <c r="AQ54" i="8"/>
  <c r="AP54" i="8"/>
  <c r="AO54" i="8"/>
  <c r="AR53" i="8"/>
  <c r="AV53" i="8" s="1"/>
  <c r="AQ52" i="8"/>
  <c r="AP52" i="8"/>
  <c r="AO52" i="8"/>
  <c r="AP51" i="8"/>
  <c r="AR51" i="8"/>
  <c r="AV51" i="8" s="1"/>
  <c r="AQ50" i="8"/>
  <c r="AP50" i="8"/>
  <c r="AO50" i="8"/>
  <c r="AR49" i="8"/>
  <c r="AR48" i="8" s="1"/>
  <c r="AQ45" i="8"/>
  <c r="AP45" i="8"/>
  <c r="AO45" i="8"/>
  <c r="AQ44" i="8"/>
  <c r="AP44" i="8"/>
  <c r="AO44" i="8"/>
  <c r="AQ43" i="8"/>
  <c r="AP43" i="8"/>
  <c r="AO43" i="8"/>
  <c r="AQ42" i="8"/>
  <c r="AP42" i="8"/>
  <c r="AO42" i="8"/>
  <c r="AT41" i="8"/>
  <c r="AS41" i="8"/>
  <c r="AP41" i="8" s="1"/>
  <c r="AR41" i="8"/>
  <c r="AV41" i="8" s="1"/>
  <c r="AQ40" i="8"/>
  <c r="AP40" i="8"/>
  <c r="AO40" i="8"/>
  <c r="AQ39" i="8"/>
  <c r="AP39" i="8"/>
  <c r="AO39" i="8"/>
  <c r="AQ38" i="8"/>
  <c r="AP38" i="8"/>
  <c r="AO38" i="8"/>
  <c r="AQ37" i="8"/>
  <c r="AP37" i="8"/>
  <c r="AO37" i="8"/>
  <c r="AQ36" i="8"/>
  <c r="AP36" i="8"/>
  <c r="AO36" i="8"/>
  <c r="AQ35" i="8"/>
  <c r="AP35" i="8"/>
  <c r="AO35" i="8"/>
  <c r="AQ34" i="8"/>
  <c r="AP34" i="8"/>
  <c r="AO34" i="8"/>
  <c r="AQ33" i="8"/>
  <c r="AP33" i="8"/>
  <c r="AO33" i="8"/>
  <c r="AT32" i="8"/>
  <c r="AS32" i="8"/>
  <c r="AR32" i="8"/>
  <c r="AV32" i="8" s="1"/>
  <c r="AQ31" i="8"/>
  <c r="AP31" i="8"/>
  <c r="AO31" i="8"/>
  <c r="AQ28" i="8"/>
  <c r="AP28" i="8"/>
  <c r="AO28" i="8"/>
  <c r="AQ27" i="8"/>
  <c r="AP27" i="8"/>
  <c r="AO27" i="8"/>
  <c r="AT26" i="8"/>
  <c r="AQ26" i="8" s="1"/>
  <c r="AS26" i="8"/>
  <c r="AP26" i="8" s="1"/>
  <c r="AR26" i="8"/>
  <c r="AO26" i="8" s="1"/>
  <c r="AQ25" i="8"/>
  <c r="AP25" i="8"/>
  <c r="AO25" i="8"/>
  <c r="AQ24" i="8"/>
  <c r="AP24" i="8"/>
  <c r="AO24" i="8"/>
  <c r="AQ23" i="8"/>
  <c r="AP23" i="8"/>
  <c r="AO23" i="8"/>
  <c r="AT22" i="8"/>
  <c r="AQ22" i="8" s="1"/>
  <c r="AS22" i="8"/>
  <c r="AR22" i="8"/>
  <c r="AQ21" i="8"/>
  <c r="AP21" i="8"/>
  <c r="AO21" i="8"/>
  <c r="AT20" i="8"/>
  <c r="AS20" i="8"/>
  <c r="AR20" i="8"/>
  <c r="AV20" i="8" s="1"/>
  <c r="AQ19" i="8"/>
  <c r="AP19" i="8"/>
  <c r="AO19" i="8"/>
  <c r="AT18" i="8"/>
  <c r="AS18" i="8"/>
  <c r="AS17" i="8" s="1"/>
  <c r="AR18" i="8"/>
  <c r="AV18" i="8" s="1"/>
  <c r="AR17" i="8"/>
  <c r="AN26" i="8"/>
  <c r="AM26" i="8"/>
  <c r="AL26" i="8"/>
  <c r="AG26" i="8"/>
  <c r="AH26" i="8"/>
  <c r="AF26" i="8"/>
  <c r="AK139" i="8"/>
  <c r="AJ139" i="8"/>
  <c r="AI139" i="8"/>
  <c r="AK137" i="8"/>
  <c r="AJ137" i="8"/>
  <c r="AI137" i="8"/>
  <c r="AK136" i="8"/>
  <c r="AJ136" i="8"/>
  <c r="AK135" i="8"/>
  <c r="AJ135" i="8"/>
  <c r="AK134" i="8"/>
  <c r="AJ134" i="8"/>
  <c r="AI134" i="8"/>
  <c r="AK133" i="8"/>
  <c r="AJ133" i="8"/>
  <c r="AI133" i="8"/>
  <c r="AK130" i="8"/>
  <c r="AJ130" i="8"/>
  <c r="AI130" i="8"/>
  <c r="AK129" i="8"/>
  <c r="AJ129" i="8"/>
  <c r="AI129" i="8"/>
  <c r="AK128" i="8"/>
  <c r="AJ128" i="8"/>
  <c r="AI128" i="8"/>
  <c r="AK127" i="8"/>
  <c r="AJ127" i="8"/>
  <c r="AI127" i="8"/>
  <c r="AK126" i="8"/>
  <c r="AJ126" i="8"/>
  <c r="AI126" i="8"/>
  <c r="AK125" i="8"/>
  <c r="AJ125" i="8"/>
  <c r="AI125" i="8"/>
  <c r="AK124" i="8"/>
  <c r="AJ124" i="8"/>
  <c r="AI124" i="8"/>
  <c r="AK121" i="8"/>
  <c r="AJ121" i="8"/>
  <c r="AI121" i="8"/>
  <c r="AK120" i="8"/>
  <c r="AJ120" i="8"/>
  <c r="AI120" i="8"/>
  <c r="AK119" i="8"/>
  <c r="AJ119" i="8"/>
  <c r="AI119" i="8"/>
  <c r="AK118" i="8"/>
  <c r="AJ118" i="8"/>
  <c r="AI118" i="8"/>
  <c r="AK117" i="8"/>
  <c r="AJ117" i="8"/>
  <c r="AI117" i="8"/>
  <c r="AK116" i="8"/>
  <c r="AJ116" i="8"/>
  <c r="AI116" i="8"/>
  <c r="AK115" i="8"/>
  <c r="AJ115" i="8"/>
  <c r="AI115" i="8"/>
  <c r="AK114" i="8"/>
  <c r="AJ114" i="8"/>
  <c r="AI114" i="8"/>
  <c r="AK112" i="8"/>
  <c r="AJ112" i="8"/>
  <c r="AI112" i="8"/>
  <c r="AK111" i="8"/>
  <c r="AJ111" i="8"/>
  <c r="AI111" i="8"/>
  <c r="AK109" i="8"/>
  <c r="AJ109" i="8"/>
  <c r="AI109" i="8"/>
  <c r="AK107" i="8"/>
  <c r="AJ107" i="8"/>
  <c r="AI107" i="8"/>
  <c r="AK108" i="8"/>
  <c r="AJ108" i="8"/>
  <c r="AI108" i="8"/>
  <c r="AK106" i="8"/>
  <c r="AJ106" i="8"/>
  <c r="AI106" i="8"/>
  <c r="AK105" i="8"/>
  <c r="AJ105" i="8"/>
  <c r="AI105" i="8"/>
  <c r="AK104" i="8"/>
  <c r="AJ104" i="8"/>
  <c r="AI104" i="8"/>
  <c r="AK103" i="8"/>
  <c r="AJ103" i="8"/>
  <c r="AI103" i="8"/>
  <c r="AK102" i="8"/>
  <c r="AJ102" i="8"/>
  <c r="AI102" i="8"/>
  <c r="AK101" i="8"/>
  <c r="AJ101" i="8"/>
  <c r="AI101" i="8"/>
  <c r="AK100" i="8"/>
  <c r="AJ100" i="8"/>
  <c r="AI100" i="8"/>
  <c r="AK99" i="8"/>
  <c r="AJ99" i="8"/>
  <c r="AI99" i="8"/>
  <c r="AK98" i="8"/>
  <c r="AJ98" i="8"/>
  <c r="AI98" i="8"/>
  <c r="AK96" i="8"/>
  <c r="AJ96" i="8"/>
  <c r="AI96" i="8"/>
  <c r="AK95" i="8"/>
  <c r="AJ95" i="8"/>
  <c r="AI95" i="8"/>
  <c r="AK94" i="8"/>
  <c r="AJ94" i="8"/>
  <c r="AI94" i="8"/>
  <c r="AK93" i="8"/>
  <c r="AJ93" i="8"/>
  <c r="AI93" i="8"/>
  <c r="AK92" i="8"/>
  <c r="AJ92" i="8"/>
  <c r="AI92" i="8"/>
  <c r="AK91" i="8"/>
  <c r="AJ91" i="8"/>
  <c r="AI91" i="8"/>
  <c r="AK90" i="8"/>
  <c r="AJ90" i="8"/>
  <c r="AI90" i="8"/>
  <c r="AK89" i="8"/>
  <c r="AJ89" i="8"/>
  <c r="AI89" i="8"/>
  <c r="AK88" i="8"/>
  <c r="AJ88" i="8"/>
  <c r="AI88" i="8"/>
  <c r="AK87" i="8"/>
  <c r="AJ87" i="8"/>
  <c r="AI87" i="8"/>
  <c r="AK86" i="8"/>
  <c r="AJ86" i="8"/>
  <c r="AI86" i="8"/>
  <c r="AK85" i="8"/>
  <c r="AJ85" i="8"/>
  <c r="AI85" i="8"/>
  <c r="AK84" i="8"/>
  <c r="AJ84" i="8"/>
  <c r="AI84" i="8"/>
  <c r="AK82" i="8"/>
  <c r="AJ82" i="8"/>
  <c r="AI82" i="8"/>
  <c r="AK79" i="8"/>
  <c r="AJ79" i="8"/>
  <c r="AI79" i="8"/>
  <c r="AK78" i="8"/>
  <c r="AJ78" i="8"/>
  <c r="AI78" i="8"/>
  <c r="AK77" i="8"/>
  <c r="AJ77" i="8"/>
  <c r="AI77" i="8"/>
  <c r="AK76" i="8"/>
  <c r="AJ76" i="8"/>
  <c r="AI76" i="8"/>
  <c r="AK75" i="8"/>
  <c r="AJ75" i="8"/>
  <c r="AI75" i="8"/>
  <c r="AK74" i="8"/>
  <c r="AJ74" i="8"/>
  <c r="AI74" i="8"/>
  <c r="AK73" i="8"/>
  <c r="AJ73" i="8"/>
  <c r="AI73" i="8"/>
  <c r="AK72" i="8"/>
  <c r="AJ72" i="8"/>
  <c r="AI72" i="8"/>
  <c r="AK71" i="8"/>
  <c r="AJ71" i="8"/>
  <c r="AI71" i="8"/>
  <c r="AK70" i="8"/>
  <c r="AJ70" i="8"/>
  <c r="AI70" i="8"/>
  <c r="AK69" i="8"/>
  <c r="AJ69" i="8"/>
  <c r="AI69" i="8"/>
  <c r="AK68" i="8"/>
  <c r="AJ68" i="8"/>
  <c r="AI68" i="8"/>
  <c r="AK66" i="8"/>
  <c r="AJ66" i="8"/>
  <c r="AI66" i="8"/>
  <c r="AK65" i="8"/>
  <c r="AJ65" i="8"/>
  <c r="AI65" i="8"/>
  <c r="AK64" i="8"/>
  <c r="AJ64" i="8"/>
  <c r="AI64" i="8"/>
  <c r="AK63" i="8"/>
  <c r="AJ63" i="8"/>
  <c r="AI63" i="8"/>
  <c r="AK62" i="8"/>
  <c r="AJ62" i="8"/>
  <c r="AI62" i="8"/>
  <c r="AK61" i="8"/>
  <c r="AJ61" i="8"/>
  <c r="AI61" i="8"/>
  <c r="AK59" i="8"/>
  <c r="AJ59" i="8"/>
  <c r="AI59" i="8"/>
  <c r="AK58" i="8"/>
  <c r="AJ58" i="8"/>
  <c r="AI58" i="8"/>
  <c r="AK60" i="8"/>
  <c r="AJ60" i="8"/>
  <c r="AI60" i="8"/>
  <c r="AK57" i="8"/>
  <c r="AJ57" i="8"/>
  <c r="AI57" i="8"/>
  <c r="AK56" i="8"/>
  <c r="AJ56" i="8"/>
  <c r="AI56" i="8"/>
  <c r="AK54" i="8"/>
  <c r="AJ54" i="8"/>
  <c r="AI54" i="8"/>
  <c r="AK52" i="8"/>
  <c r="AJ52" i="8"/>
  <c r="AI52" i="8"/>
  <c r="AK50" i="8"/>
  <c r="AJ50" i="8"/>
  <c r="AI50" i="8"/>
  <c r="AK45" i="8"/>
  <c r="AJ45" i="8"/>
  <c r="AI45" i="8"/>
  <c r="AK44" i="8"/>
  <c r="AJ44" i="8"/>
  <c r="AI44" i="8"/>
  <c r="AK43" i="8"/>
  <c r="AJ43" i="8"/>
  <c r="AI43" i="8"/>
  <c r="AK42" i="8"/>
  <c r="AJ42" i="8"/>
  <c r="AI42" i="8"/>
  <c r="AK40" i="8"/>
  <c r="AJ40" i="8"/>
  <c r="AI40" i="8"/>
  <c r="AK39" i="8"/>
  <c r="AJ39" i="8"/>
  <c r="AI39" i="8"/>
  <c r="AK38" i="8"/>
  <c r="AJ38" i="8"/>
  <c r="AI38" i="8"/>
  <c r="AK37" i="8"/>
  <c r="AJ37" i="8"/>
  <c r="AI37" i="8"/>
  <c r="AK36" i="8"/>
  <c r="AJ36" i="8"/>
  <c r="AI36" i="8"/>
  <c r="AK35" i="8"/>
  <c r="AJ35" i="8"/>
  <c r="AI35" i="8"/>
  <c r="AK34" i="8"/>
  <c r="AJ34" i="8"/>
  <c r="AI34" i="8"/>
  <c r="AK33" i="8"/>
  <c r="AJ33" i="8"/>
  <c r="AI33" i="8"/>
  <c r="AK31" i="8"/>
  <c r="AJ31" i="8"/>
  <c r="AI31" i="8"/>
  <c r="AK28" i="8"/>
  <c r="AJ28" i="8"/>
  <c r="AI28" i="8"/>
  <c r="AK27" i="8"/>
  <c r="AJ27" i="8"/>
  <c r="AI27" i="8"/>
  <c r="AK25" i="8"/>
  <c r="AJ25" i="8"/>
  <c r="AI25" i="8"/>
  <c r="AK24" i="8"/>
  <c r="AJ24" i="8"/>
  <c r="AI24" i="8"/>
  <c r="AK23" i="8"/>
  <c r="AJ23" i="8"/>
  <c r="AI23" i="8"/>
  <c r="AK21" i="8"/>
  <c r="AJ21" i="8"/>
  <c r="AI21" i="8"/>
  <c r="AK19" i="8"/>
  <c r="AJ19" i="8"/>
  <c r="AI19" i="8"/>
  <c r="AL136" i="8"/>
  <c r="AL135" i="8" s="1"/>
  <c r="AN132" i="8"/>
  <c r="AQ132" i="8" s="1"/>
  <c r="AM132" i="8"/>
  <c r="AP132" i="8" s="1"/>
  <c r="AL132" i="8"/>
  <c r="AN113" i="8"/>
  <c r="AN110" i="8" s="1"/>
  <c r="AM113" i="8"/>
  <c r="AL113" i="8"/>
  <c r="AL110" i="8" s="1"/>
  <c r="AN83" i="8"/>
  <c r="AQ83" i="8" s="1"/>
  <c r="AM83" i="8"/>
  <c r="AM81" i="8" s="1"/>
  <c r="AP81" i="8" s="1"/>
  <c r="AL83" i="8"/>
  <c r="AN55" i="8"/>
  <c r="AM55" i="8"/>
  <c r="AN53" i="8"/>
  <c r="AQ53" i="8" s="1"/>
  <c r="AM53" i="8"/>
  <c r="AP53" i="8" s="1"/>
  <c r="AL53" i="8"/>
  <c r="AO53" i="8" s="1"/>
  <c r="AN51" i="8"/>
  <c r="AQ51" i="8" s="1"/>
  <c r="AM51" i="8"/>
  <c r="AL51" i="8"/>
  <c r="AN49" i="8"/>
  <c r="AQ49" i="8" s="1"/>
  <c r="AM49" i="8"/>
  <c r="AP49" i="8" s="1"/>
  <c r="AL49" i="8"/>
  <c r="AN41" i="8"/>
  <c r="AQ41" i="8" s="1"/>
  <c r="AM41" i="8"/>
  <c r="AL41" i="8"/>
  <c r="AN32" i="8"/>
  <c r="AN30" i="8" s="1"/>
  <c r="AM32" i="8"/>
  <c r="AM30" i="8" s="1"/>
  <c r="AL32" i="8"/>
  <c r="AN22" i="8"/>
  <c r="AM22" i="8"/>
  <c r="AL22" i="8"/>
  <c r="AN20" i="8"/>
  <c r="AQ20" i="8" s="1"/>
  <c r="AM20" i="8"/>
  <c r="AL20" i="8"/>
  <c r="AN18" i="8"/>
  <c r="AM18" i="8"/>
  <c r="AL18" i="8"/>
  <c r="AO18" i="8" s="1"/>
  <c r="Z83" i="8"/>
  <c r="Z81" i="8" s="1"/>
  <c r="AA83" i="8"/>
  <c r="AA81" i="8" s="1"/>
  <c r="AB83" i="8"/>
  <c r="AB81" i="8" s="1"/>
  <c r="AF83" i="8"/>
  <c r="AF81" i="8" s="1"/>
  <c r="AG83" i="8"/>
  <c r="AG81" i="8" s="1"/>
  <c r="AH83" i="8"/>
  <c r="AH81" i="8" s="1"/>
  <c r="AH67" i="8"/>
  <c r="AH55" i="8" s="1"/>
  <c r="AG67" i="8"/>
  <c r="AG55" i="8" s="1"/>
  <c r="AF67" i="8"/>
  <c r="AF55" i="8" s="1"/>
  <c r="AB67" i="8"/>
  <c r="AB55" i="8" s="1"/>
  <c r="AA67" i="8"/>
  <c r="Z67" i="8"/>
  <c r="Z55" i="8" s="1"/>
  <c r="AC139" i="8"/>
  <c r="AD139" i="8"/>
  <c r="AE139" i="8"/>
  <c r="AC19" i="8"/>
  <c r="AD19" i="8"/>
  <c r="AE19" i="8"/>
  <c r="AC21" i="8"/>
  <c r="AD21" i="8"/>
  <c r="AE21" i="8"/>
  <c r="AC23" i="8"/>
  <c r="AD23" i="8"/>
  <c r="AE23" i="8"/>
  <c r="AC24" i="8"/>
  <c r="AD24" i="8"/>
  <c r="AE24" i="8"/>
  <c r="AC25" i="8"/>
  <c r="AD25" i="8"/>
  <c r="AE25" i="8"/>
  <c r="AC27" i="8"/>
  <c r="AD27" i="8"/>
  <c r="AE27" i="8"/>
  <c r="AC28" i="8"/>
  <c r="AD28" i="8"/>
  <c r="AE28" i="8"/>
  <c r="AC31" i="8"/>
  <c r="AD31" i="8"/>
  <c r="AE31" i="8"/>
  <c r="AC33" i="8"/>
  <c r="AD33" i="8"/>
  <c r="AE33" i="8"/>
  <c r="AC34" i="8"/>
  <c r="AD34" i="8"/>
  <c r="AE34" i="8"/>
  <c r="AC35" i="8"/>
  <c r="AD35" i="8"/>
  <c r="AE35" i="8"/>
  <c r="AC36" i="8"/>
  <c r="AD36" i="8"/>
  <c r="AE36" i="8"/>
  <c r="AC37" i="8"/>
  <c r="AD37" i="8"/>
  <c r="AE37" i="8"/>
  <c r="AC38" i="8"/>
  <c r="AD38" i="8"/>
  <c r="AE38" i="8"/>
  <c r="AC39" i="8"/>
  <c r="AD39" i="8"/>
  <c r="AE39" i="8"/>
  <c r="AC40" i="8"/>
  <c r="AD40" i="8"/>
  <c r="AE40" i="8"/>
  <c r="AC42" i="8"/>
  <c r="AD42" i="8"/>
  <c r="AE42" i="8"/>
  <c r="AC43" i="8"/>
  <c r="AD43" i="8"/>
  <c r="AE43" i="8"/>
  <c r="AC44" i="8"/>
  <c r="AD44" i="8"/>
  <c r="AE44" i="8"/>
  <c r="AC45" i="8"/>
  <c r="AD45" i="8"/>
  <c r="AE45" i="8"/>
  <c r="AC50" i="8"/>
  <c r="AD50" i="8"/>
  <c r="AE50" i="8"/>
  <c r="AC52" i="8"/>
  <c r="AD52" i="8"/>
  <c r="AE52" i="8"/>
  <c r="AC54" i="8"/>
  <c r="AD54" i="8"/>
  <c r="AE54" i="8"/>
  <c r="AC56" i="8"/>
  <c r="AD56" i="8"/>
  <c r="AE56" i="8"/>
  <c r="AC57" i="8"/>
  <c r="AD57" i="8"/>
  <c r="AE57" i="8"/>
  <c r="AC60" i="8"/>
  <c r="AD60" i="8"/>
  <c r="AE60" i="8"/>
  <c r="AC58" i="8"/>
  <c r="AD58" i="8"/>
  <c r="AE58" i="8"/>
  <c r="AC59" i="8"/>
  <c r="AD59" i="8"/>
  <c r="AE59" i="8"/>
  <c r="AC61" i="8"/>
  <c r="AD61" i="8"/>
  <c r="AE61" i="8"/>
  <c r="AC62" i="8"/>
  <c r="AD62" i="8"/>
  <c r="AE62" i="8"/>
  <c r="AC63" i="8"/>
  <c r="AD63" i="8"/>
  <c r="AE63" i="8"/>
  <c r="AC64" i="8"/>
  <c r="AD64" i="8"/>
  <c r="AE64" i="8"/>
  <c r="AC65" i="8"/>
  <c r="AD65" i="8"/>
  <c r="AE65" i="8"/>
  <c r="AC66" i="8"/>
  <c r="AD66" i="8"/>
  <c r="AE66" i="8"/>
  <c r="AC68" i="8"/>
  <c r="AD68" i="8"/>
  <c r="AE68" i="8"/>
  <c r="AC69" i="8"/>
  <c r="AD69" i="8"/>
  <c r="AE69" i="8"/>
  <c r="AC70" i="8"/>
  <c r="AD70" i="8"/>
  <c r="AE70" i="8"/>
  <c r="AC71" i="8"/>
  <c r="AD71" i="8"/>
  <c r="AE71" i="8"/>
  <c r="AC72" i="8"/>
  <c r="AD72" i="8"/>
  <c r="AE72" i="8"/>
  <c r="AC73" i="8"/>
  <c r="AD73" i="8"/>
  <c r="AE73" i="8"/>
  <c r="AC74" i="8"/>
  <c r="AD74" i="8"/>
  <c r="AE74" i="8"/>
  <c r="AC75" i="8"/>
  <c r="AD75" i="8"/>
  <c r="AE75" i="8"/>
  <c r="AC76" i="8"/>
  <c r="AD76" i="8"/>
  <c r="AE76" i="8"/>
  <c r="AC77" i="8"/>
  <c r="AD77" i="8"/>
  <c r="AE77" i="8"/>
  <c r="AC78" i="8"/>
  <c r="AD78" i="8"/>
  <c r="AE78" i="8"/>
  <c r="AC79" i="8"/>
  <c r="AD79" i="8"/>
  <c r="AE79" i="8"/>
  <c r="AC84" i="8"/>
  <c r="AD84" i="8"/>
  <c r="AE84" i="8"/>
  <c r="AC85" i="8"/>
  <c r="AD85" i="8"/>
  <c r="AE85" i="8"/>
  <c r="AC86" i="8"/>
  <c r="AD86" i="8"/>
  <c r="AE86" i="8"/>
  <c r="AC87" i="8"/>
  <c r="AD87" i="8"/>
  <c r="AE87" i="8"/>
  <c r="AC88" i="8"/>
  <c r="AD88" i="8"/>
  <c r="AE88" i="8"/>
  <c r="AC89" i="8"/>
  <c r="AD89" i="8"/>
  <c r="AE89" i="8"/>
  <c r="AC90" i="8"/>
  <c r="AD90" i="8"/>
  <c r="AE90" i="8"/>
  <c r="AC91" i="8"/>
  <c r="AD91" i="8"/>
  <c r="AE91" i="8"/>
  <c r="AC92" i="8"/>
  <c r="AD92" i="8"/>
  <c r="AE92" i="8"/>
  <c r="AC93" i="8"/>
  <c r="AD93" i="8"/>
  <c r="AE93" i="8"/>
  <c r="AC94" i="8"/>
  <c r="AD94" i="8"/>
  <c r="AE94" i="8"/>
  <c r="AC95" i="8"/>
  <c r="AD95" i="8"/>
  <c r="AE95" i="8"/>
  <c r="AC96" i="8"/>
  <c r="AD96" i="8"/>
  <c r="AE96" i="8"/>
  <c r="AC98" i="8"/>
  <c r="AD98" i="8"/>
  <c r="AE98" i="8"/>
  <c r="AC99" i="8"/>
  <c r="AD99" i="8"/>
  <c r="AE99" i="8"/>
  <c r="AC100" i="8"/>
  <c r="AD100" i="8"/>
  <c r="AE100" i="8"/>
  <c r="AC101" i="8"/>
  <c r="AD101" i="8"/>
  <c r="AE101" i="8"/>
  <c r="AC102" i="8"/>
  <c r="AD102" i="8"/>
  <c r="AE102" i="8"/>
  <c r="AC103" i="8"/>
  <c r="AD103" i="8"/>
  <c r="AE103" i="8"/>
  <c r="AC104" i="8"/>
  <c r="AD104" i="8"/>
  <c r="AE104" i="8"/>
  <c r="AC105" i="8"/>
  <c r="AD105" i="8"/>
  <c r="AE105" i="8"/>
  <c r="AC106" i="8"/>
  <c r="AD106" i="8"/>
  <c r="AE106" i="8"/>
  <c r="AC108" i="8"/>
  <c r="AD108" i="8"/>
  <c r="AE108" i="8"/>
  <c r="AC107" i="8"/>
  <c r="AD107" i="8"/>
  <c r="AE107" i="8"/>
  <c r="AC109" i="8"/>
  <c r="AD109" i="8"/>
  <c r="AE109" i="8"/>
  <c r="AC111" i="8"/>
  <c r="AD111" i="8"/>
  <c r="AE111" i="8"/>
  <c r="AC112" i="8"/>
  <c r="AD112" i="8"/>
  <c r="AE112" i="8"/>
  <c r="AC114" i="8"/>
  <c r="AD114" i="8"/>
  <c r="AE114" i="8"/>
  <c r="AC115" i="8"/>
  <c r="AD115" i="8"/>
  <c r="AE115" i="8"/>
  <c r="AC116" i="8"/>
  <c r="AD116" i="8"/>
  <c r="AE116" i="8"/>
  <c r="AC117" i="8"/>
  <c r="AD117" i="8"/>
  <c r="AE117" i="8"/>
  <c r="AC118" i="8"/>
  <c r="AD118" i="8"/>
  <c r="AE118" i="8"/>
  <c r="AC119" i="8"/>
  <c r="AD119" i="8"/>
  <c r="AE119" i="8"/>
  <c r="AC120" i="8"/>
  <c r="AD120" i="8"/>
  <c r="AE120" i="8"/>
  <c r="AC121" i="8"/>
  <c r="AD121" i="8"/>
  <c r="AE121" i="8"/>
  <c r="AC124" i="8"/>
  <c r="AD124" i="8"/>
  <c r="AE124" i="8"/>
  <c r="AC125" i="8"/>
  <c r="AD125" i="8"/>
  <c r="AE125" i="8"/>
  <c r="AC126" i="8"/>
  <c r="AD126" i="8"/>
  <c r="AE126" i="8"/>
  <c r="AC127" i="8"/>
  <c r="AD127" i="8"/>
  <c r="AE127" i="8"/>
  <c r="AC128" i="8"/>
  <c r="AD128" i="8"/>
  <c r="AE128" i="8"/>
  <c r="AC129" i="8"/>
  <c r="AD129" i="8"/>
  <c r="AE129" i="8"/>
  <c r="AC130" i="8"/>
  <c r="AD130" i="8"/>
  <c r="AE130" i="8"/>
  <c r="AC133" i="8"/>
  <c r="AD133" i="8"/>
  <c r="AE133" i="8"/>
  <c r="AC134" i="8"/>
  <c r="AD134" i="8"/>
  <c r="AE134" i="8"/>
  <c r="AD135" i="8"/>
  <c r="AE135" i="8"/>
  <c r="AD136" i="8"/>
  <c r="AE136" i="8"/>
  <c r="AC137" i="8"/>
  <c r="AD137" i="8"/>
  <c r="AE137" i="8"/>
  <c r="AF136" i="8"/>
  <c r="AH132" i="8"/>
  <c r="AG132" i="8"/>
  <c r="AF132" i="8"/>
  <c r="AH113" i="8"/>
  <c r="AG113" i="8"/>
  <c r="AG110" i="8" s="1"/>
  <c r="AF113" i="8"/>
  <c r="AH53" i="8"/>
  <c r="AG53" i="8"/>
  <c r="AF53" i="8"/>
  <c r="AH51" i="8"/>
  <c r="AG51" i="8"/>
  <c r="AF51" i="8"/>
  <c r="AH49" i="8"/>
  <c r="AG49" i="8"/>
  <c r="AF49" i="8"/>
  <c r="AH41" i="8"/>
  <c r="AG41" i="8"/>
  <c r="AF41" i="8"/>
  <c r="AH32" i="8"/>
  <c r="AG32" i="8"/>
  <c r="AG30" i="8" s="1"/>
  <c r="AF32" i="8"/>
  <c r="AH22" i="8"/>
  <c r="AG22" i="8"/>
  <c r="AF22" i="8"/>
  <c r="AH20" i="8"/>
  <c r="AG20" i="8"/>
  <c r="AF20" i="8"/>
  <c r="AH18" i="8"/>
  <c r="AG18" i="8"/>
  <c r="AJ18" i="8" s="1"/>
  <c r="AF18" i="8"/>
  <c r="V19" i="8"/>
  <c r="W19" i="8"/>
  <c r="X19" i="8"/>
  <c r="V21" i="8"/>
  <c r="W21" i="8"/>
  <c r="X21" i="8"/>
  <c r="V23" i="8"/>
  <c r="W23" i="8"/>
  <c r="X23" i="8"/>
  <c r="V24" i="8"/>
  <c r="W24" i="8"/>
  <c r="X24" i="8"/>
  <c r="V25" i="8"/>
  <c r="W25" i="8"/>
  <c r="X25" i="8"/>
  <c r="V27" i="8"/>
  <c r="W27" i="8"/>
  <c r="X27" i="8"/>
  <c r="V28" i="8"/>
  <c r="W28" i="8"/>
  <c r="X28" i="8"/>
  <c r="V31" i="8"/>
  <c r="W31" i="8"/>
  <c r="X31" i="8"/>
  <c r="V33" i="8"/>
  <c r="W33" i="8"/>
  <c r="X33" i="8"/>
  <c r="V34" i="8"/>
  <c r="W34" i="8"/>
  <c r="X34" i="8"/>
  <c r="V35" i="8"/>
  <c r="W35" i="8"/>
  <c r="X35" i="8"/>
  <c r="V36" i="8"/>
  <c r="W36" i="8"/>
  <c r="X36" i="8"/>
  <c r="V37" i="8"/>
  <c r="W37" i="8"/>
  <c r="X37" i="8"/>
  <c r="V38" i="8"/>
  <c r="W38" i="8"/>
  <c r="X38" i="8"/>
  <c r="V39" i="8"/>
  <c r="W39" i="8"/>
  <c r="X39" i="8"/>
  <c r="V40" i="8"/>
  <c r="W40" i="8"/>
  <c r="X40" i="8"/>
  <c r="V42" i="8"/>
  <c r="W42" i="8"/>
  <c r="X42" i="8"/>
  <c r="V43" i="8"/>
  <c r="W43" i="8"/>
  <c r="X43" i="8"/>
  <c r="V44" i="8"/>
  <c r="W44" i="8"/>
  <c r="X44" i="8"/>
  <c r="V45" i="8"/>
  <c r="W45" i="8"/>
  <c r="X45" i="8"/>
  <c r="V50" i="8"/>
  <c r="W50" i="8"/>
  <c r="X50" i="8"/>
  <c r="V52" i="8"/>
  <c r="W52" i="8"/>
  <c r="X52" i="8"/>
  <c r="V54" i="8"/>
  <c r="W54" i="8"/>
  <c r="X54" i="8"/>
  <c r="V56" i="8"/>
  <c r="W56" i="8"/>
  <c r="X56" i="8"/>
  <c r="V57" i="8"/>
  <c r="W57" i="8"/>
  <c r="X57" i="8"/>
  <c r="V60" i="8"/>
  <c r="W60" i="8"/>
  <c r="X60" i="8"/>
  <c r="V58" i="8"/>
  <c r="W58" i="8"/>
  <c r="X58" i="8"/>
  <c r="V59" i="8"/>
  <c r="W59" i="8"/>
  <c r="X59" i="8"/>
  <c r="V61" i="8"/>
  <c r="W61" i="8"/>
  <c r="X61" i="8"/>
  <c r="V62" i="8"/>
  <c r="W62" i="8"/>
  <c r="X62" i="8"/>
  <c r="V63" i="8"/>
  <c r="W63" i="8"/>
  <c r="X63" i="8"/>
  <c r="V64" i="8"/>
  <c r="W64" i="8"/>
  <c r="X64" i="8"/>
  <c r="V65" i="8"/>
  <c r="W65" i="8"/>
  <c r="X65" i="8"/>
  <c r="V66" i="8"/>
  <c r="W66" i="8"/>
  <c r="X66" i="8"/>
  <c r="V68" i="8"/>
  <c r="W68" i="8"/>
  <c r="X68" i="8"/>
  <c r="V69" i="8"/>
  <c r="W69" i="8"/>
  <c r="X69" i="8"/>
  <c r="V70" i="8"/>
  <c r="W70" i="8"/>
  <c r="X70" i="8"/>
  <c r="V71" i="8"/>
  <c r="W71" i="8"/>
  <c r="X71" i="8"/>
  <c r="V72" i="8"/>
  <c r="W72" i="8"/>
  <c r="X72" i="8"/>
  <c r="V73" i="8"/>
  <c r="W73" i="8"/>
  <c r="X73" i="8"/>
  <c r="V74" i="8"/>
  <c r="W74" i="8"/>
  <c r="X74" i="8"/>
  <c r="V75" i="8"/>
  <c r="W75" i="8"/>
  <c r="X75" i="8"/>
  <c r="V76" i="8"/>
  <c r="W76" i="8"/>
  <c r="X76" i="8"/>
  <c r="V77" i="8"/>
  <c r="W77" i="8"/>
  <c r="X77" i="8"/>
  <c r="V78" i="8"/>
  <c r="W78" i="8"/>
  <c r="X78" i="8"/>
  <c r="V79" i="8"/>
  <c r="W79" i="8"/>
  <c r="X79" i="8"/>
  <c r="V82" i="8"/>
  <c r="W82" i="8"/>
  <c r="X82" i="8"/>
  <c r="V84" i="8"/>
  <c r="W84" i="8"/>
  <c r="X84" i="8"/>
  <c r="V85" i="8"/>
  <c r="W85" i="8"/>
  <c r="X85" i="8"/>
  <c r="V86" i="8"/>
  <c r="W86" i="8"/>
  <c r="X86" i="8"/>
  <c r="V87" i="8"/>
  <c r="W87" i="8"/>
  <c r="X87" i="8"/>
  <c r="V88" i="8"/>
  <c r="W88" i="8"/>
  <c r="X88" i="8"/>
  <c r="V89" i="8"/>
  <c r="W89" i="8"/>
  <c r="X89" i="8"/>
  <c r="V90" i="8"/>
  <c r="W90" i="8"/>
  <c r="X90" i="8"/>
  <c r="V91" i="8"/>
  <c r="W91" i="8"/>
  <c r="X91" i="8"/>
  <c r="V92" i="8"/>
  <c r="W92" i="8"/>
  <c r="X92" i="8"/>
  <c r="V93" i="8"/>
  <c r="W93" i="8"/>
  <c r="X93" i="8"/>
  <c r="V94" i="8"/>
  <c r="W94" i="8"/>
  <c r="X94" i="8"/>
  <c r="V95" i="8"/>
  <c r="W95" i="8"/>
  <c r="X95" i="8"/>
  <c r="V96" i="8"/>
  <c r="W96" i="8"/>
  <c r="X96" i="8"/>
  <c r="V98" i="8"/>
  <c r="W98" i="8"/>
  <c r="X98" i="8"/>
  <c r="V99" i="8"/>
  <c r="W99" i="8"/>
  <c r="X99" i="8"/>
  <c r="V100" i="8"/>
  <c r="W100" i="8"/>
  <c r="X100" i="8"/>
  <c r="V101" i="8"/>
  <c r="W101" i="8"/>
  <c r="X101" i="8"/>
  <c r="V102" i="8"/>
  <c r="W102" i="8"/>
  <c r="X102" i="8"/>
  <c r="V103" i="8"/>
  <c r="W103" i="8"/>
  <c r="X103" i="8"/>
  <c r="V104" i="8"/>
  <c r="W104" i="8"/>
  <c r="X104" i="8"/>
  <c r="V105" i="8"/>
  <c r="W105" i="8"/>
  <c r="X105" i="8"/>
  <c r="V106" i="8"/>
  <c r="W106" i="8"/>
  <c r="X106" i="8"/>
  <c r="V108" i="8"/>
  <c r="W108" i="8"/>
  <c r="X108" i="8"/>
  <c r="V107" i="8"/>
  <c r="W107" i="8"/>
  <c r="X107" i="8"/>
  <c r="V109" i="8"/>
  <c r="W109" i="8"/>
  <c r="X109" i="8"/>
  <c r="V111" i="8"/>
  <c r="W111" i="8"/>
  <c r="X111" i="8"/>
  <c r="V112" i="8"/>
  <c r="W112" i="8"/>
  <c r="X112" i="8"/>
  <c r="V114" i="8"/>
  <c r="W114" i="8"/>
  <c r="X114" i="8"/>
  <c r="V115" i="8"/>
  <c r="W115" i="8"/>
  <c r="X115" i="8"/>
  <c r="V116" i="8"/>
  <c r="W116" i="8"/>
  <c r="X116" i="8"/>
  <c r="V117" i="8"/>
  <c r="W117" i="8"/>
  <c r="X117" i="8"/>
  <c r="V118" i="8"/>
  <c r="W118" i="8"/>
  <c r="X118" i="8"/>
  <c r="V119" i="8"/>
  <c r="W119" i="8"/>
  <c r="X119" i="8"/>
  <c r="V120" i="8"/>
  <c r="W120" i="8"/>
  <c r="X120" i="8"/>
  <c r="V121" i="8"/>
  <c r="W121" i="8"/>
  <c r="X121" i="8"/>
  <c r="V124" i="8"/>
  <c r="W124" i="8"/>
  <c r="X124" i="8"/>
  <c r="V125" i="8"/>
  <c r="W125" i="8"/>
  <c r="X125" i="8"/>
  <c r="V126" i="8"/>
  <c r="W126" i="8"/>
  <c r="X126" i="8"/>
  <c r="V127" i="8"/>
  <c r="W127" i="8"/>
  <c r="X127" i="8"/>
  <c r="V128" i="8"/>
  <c r="W128" i="8"/>
  <c r="X128" i="8"/>
  <c r="V129" i="8"/>
  <c r="W129" i="8"/>
  <c r="X129" i="8"/>
  <c r="V130" i="8"/>
  <c r="W130" i="8"/>
  <c r="X130" i="8"/>
  <c r="V133" i="8"/>
  <c r="W133" i="8"/>
  <c r="X133" i="8"/>
  <c r="V134" i="8"/>
  <c r="W134" i="8"/>
  <c r="X134" i="8"/>
  <c r="W135" i="8"/>
  <c r="X135" i="8"/>
  <c r="W136" i="8"/>
  <c r="X136" i="8"/>
  <c r="V137" i="8"/>
  <c r="W137" i="8"/>
  <c r="X137" i="8"/>
  <c r="AB113" i="8"/>
  <c r="AB110" i="8" s="1"/>
  <c r="AB136" i="8"/>
  <c r="AB135" i="8" s="1"/>
  <c r="Y136" i="8"/>
  <c r="V136" i="8" s="1"/>
  <c r="Z132" i="8"/>
  <c r="W132" i="8" s="1"/>
  <c r="AA132" i="8"/>
  <c r="X132" i="8" s="1"/>
  <c r="AB132" i="8"/>
  <c r="Y132" i="8"/>
  <c r="V132" i="8" s="1"/>
  <c r="V139" i="8"/>
  <c r="W139" i="8"/>
  <c r="X139" i="8"/>
  <c r="AB53" i="8"/>
  <c r="AA53" i="8"/>
  <c r="Z53" i="8"/>
  <c r="Y53" i="8"/>
  <c r="T53" i="8"/>
  <c r="U53" i="8"/>
  <c r="S53" i="8"/>
  <c r="AB49" i="8"/>
  <c r="Z49" i="8"/>
  <c r="AA49" i="8"/>
  <c r="Z41" i="8"/>
  <c r="AA41" i="8"/>
  <c r="AB41" i="8"/>
  <c r="Z32" i="8"/>
  <c r="AA32" i="8"/>
  <c r="AA30" i="8" s="1"/>
  <c r="AB32" i="8"/>
  <c r="AB30" i="8" s="1"/>
  <c r="Z22" i="8"/>
  <c r="AA22" i="8"/>
  <c r="AB22" i="8"/>
  <c r="Z20" i="8"/>
  <c r="AA20" i="8"/>
  <c r="AE20" i="8" s="1"/>
  <c r="AB20" i="8"/>
  <c r="AB18" i="8"/>
  <c r="AA113" i="8"/>
  <c r="Z113" i="8"/>
  <c r="Z110" i="8" s="1"/>
  <c r="Y113" i="8"/>
  <c r="Y83" i="8"/>
  <c r="Y81" i="8" s="1"/>
  <c r="Y67" i="8"/>
  <c r="AA51" i="8"/>
  <c r="Z51" i="8"/>
  <c r="Y51" i="8"/>
  <c r="Y49" i="8"/>
  <c r="Y41" i="8"/>
  <c r="Y32" i="8"/>
  <c r="Y30" i="8" s="1"/>
  <c r="Y22" i="8"/>
  <c r="AC22" i="8" s="1"/>
  <c r="Y20" i="8"/>
  <c r="AA18" i="8"/>
  <c r="X18" i="8" s="1"/>
  <c r="Z18" i="8"/>
  <c r="Y18" i="8"/>
  <c r="P139" i="8"/>
  <c r="Q139" i="8"/>
  <c r="R139" i="8"/>
  <c r="P125" i="8"/>
  <c r="Q125" i="8"/>
  <c r="R125" i="8"/>
  <c r="P126" i="8"/>
  <c r="Q126" i="8"/>
  <c r="R126" i="8"/>
  <c r="P127" i="8"/>
  <c r="Q127" i="8"/>
  <c r="R127" i="8"/>
  <c r="P128" i="8"/>
  <c r="Q128" i="8"/>
  <c r="R128" i="8"/>
  <c r="P129" i="8"/>
  <c r="Q129" i="8"/>
  <c r="R129" i="8"/>
  <c r="P130" i="8"/>
  <c r="Q130" i="8"/>
  <c r="R130" i="8"/>
  <c r="T113" i="8"/>
  <c r="U113" i="8"/>
  <c r="U110" i="8" s="1"/>
  <c r="S113" i="8"/>
  <c r="S110" i="8" s="1"/>
  <c r="R112" i="8"/>
  <c r="Q112" i="8"/>
  <c r="P112" i="8"/>
  <c r="R124" i="8"/>
  <c r="Q124" i="8"/>
  <c r="P124" i="8"/>
  <c r="R121" i="8"/>
  <c r="Q121" i="8"/>
  <c r="P121" i="8"/>
  <c r="R120" i="8"/>
  <c r="Q120" i="8"/>
  <c r="P120" i="8"/>
  <c r="R119" i="8"/>
  <c r="Q119" i="8"/>
  <c r="P119" i="8"/>
  <c r="R118" i="8"/>
  <c r="Q118" i="8"/>
  <c r="P118" i="8"/>
  <c r="R117" i="8"/>
  <c r="Q117" i="8"/>
  <c r="P117" i="8"/>
  <c r="R116" i="8"/>
  <c r="Q116" i="8"/>
  <c r="P116" i="8"/>
  <c r="R115" i="8"/>
  <c r="Q115" i="8"/>
  <c r="P115" i="8"/>
  <c r="R114" i="8"/>
  <c r="Q114" i="8"/>
  <c r="P114" i="8"/>
  <c r="R111" i="8"/>
  <c r="Q111" i="8"/>
  <c r="P111" i="8"/>
  <c r="R109" i="8"/>
  <c r="Q109" i="8"/>
  <c r="P109" i="8"/>
  <c r="R107" i="8"/>
  <c r="Q107" i="8"/>
  <c r="P107" i="8"/>
  <c r="R108" i="8"/>
  <c r="Q108" i="8"/>
  <c r="P108" i="8"/>
  <c r="R106" i="8"/>
  <c r="Q106" i="8"/>
  <c r="P106" i="8"/>
  <c r="R105" i="8"/>
  <c r="Q105" i="8"/>
  <c r="P105" i="8"/>
  <c r="R104" i="8"/>
  <c r="Q104" i="8"/>
  <c r="P104" i="8"/>
  <c r="R103" i="8"/>
  <c r="Q103" i="8"/>
  <c r="P103" i="8"/>
  <c r="R102" i="8"/>
  <c r="Q102" i="8"/>
  <c r="P102" i="8"/>
  <c r="R101" i="8"/>
  <c r="Q101" i="8"/>
  <c r="P101" i="8"/>
  <c r="R100" i="8"/>
  <c r="Q100" i="8"/>
  <c r="P100" i="8"/>
  <c r="R99" i="8"/>
  <c r="Q99" i="8"/>
  <c r="P99" i="8"/>
  <c r="R98" i="8"/>
  <c r="Q98" i="8"/>
  <c r="P98" i="8"/>
  <c r="R96" i="8"/>
  <c r="Q96" i="8"/>
  <c r="P96" i="8"/>
  <c r="R95" i="8"/>
  <c r="Q95" i="8"/>
  <c r="P95" i="8"/>
  <c r="R94" i="8"/>
  <c r="Q94" i="8"/>
  <c r="P94" i="8"/>
  <c r="R93" i="8"/>
  <c r="Q93" i="8"/>
  <c r="P93" i="8"/>
  <c r="R92" i="8"/>
  <c r="Q92" i="8"/>
  <c r="P92" i="8"/>
  <c r="R91" i="8"/>
  <c r="Q91" i="8"/>
  <c r="P91" i="8"/>
  <c r="R90" i="8"/>
  <c r="Q90" i="8"/>
  <c r="P90" i="8"/>
  <c r="R89" i="8"/>
  <c r="Q89" i="8"/>
  <c r="P89" i="8"/>
  <c r="R88" i="8"/>
  <c r="Q88" i="8"/>
  <c r="P88" i="8"/>
  <c r="R87" i="8"/>
  <c r="Q87" i="8"/>
  <c r="P87" i="8"/>
  <c r="R86" i="8"/>
  <c r="Q86" i="8"/>
  <c r="P86" i="8"/>
  <c r="R85" i="8"/>
  <c r="Q85" i="8"/>
  <c r="P85" i="8"/>
  <c r="R84" i="8"/>
  <c r="Q84" i="8"/>
  <c r="P84" i="8"/>
  <c r="U83" i="8"/>
  <c r="U81" i="8" s="1"/>
  <c r="T83" i="8"/>
  <c r="S83" i="8"/>
  <c r="S81" i="8" s="1"/>
  <c r="R82" i="8"/>
  <c r="Q82" i="8"/>
  <c r="P82" i="8"/>
  <c r="R66" i="8"/>
  <c r="Q66" i="8"/>
  <c r="P66" i="8"/>
  <c r="R79" i="8"/>
  <c r="Q79" i="8"/>
  <c r="P79" i="8"/>
  <c r="R78" i="8"/>
  <c r="Q78" i="8"/>
  <c r="P78" i="8"/>
  <c r="R77" i="8"/>
  <c r="Q77" i="8"/>
  <c r="P77" i="8"/>
  <c r="R76" i="8"/>
  <c r="Q76" i="8"/>
  <c r="P76" i="8"/>
  <c r="R75" i="8"/>
  <c r="Q75" i="8"/>
  <c r="P75" i="8"/>
  <c r="R74" i="8"/>
  <c r="Q74" i="8"/>
  <c r="P74" i="8"/>
  <c r="R73" i="8"/>
  <c r="Q73" i="8"/>
  <c r="P73" i="8"/>
  <c r="R72" i="8"/>
  <c r="Q72" i="8"/>
  <c r="P72" i="8"/>
  <c r="R71" i="8"/>
  <c r="Q71" i="8"/>
  <c r="P71" i="8"/>
  <c r="R70" i="8"/>
  <c r="Q70" i="8"/>
  <c r="P70" i="8"/>
  <c r="R69" i="8"/>
  <c r="Q69" i="8"/>
  <c r="P69" i="8"/>
  <c r="R68" i="8"/>
  <c r="Q68" i="8"/>
  <c r="P68" i="8"/>
  <c r="U67" i="8"/>
  <c r="U55" i="8" s="1"/>
  <c r="T67" i="8"/>
  <c r="S67" i="8"/>
  <c r="R65" i="8"/>
  <c r="Q65" i="8"/>
  <c r="P65" i="8"/>
  <c r="R64" i="8"/>
  <c r="Q64" i="8"/>
  <c r="P64" i="8"/>
  <c r="R63" i="8"/>
  <c r="Q63" i="8"/>
  <c r="P63" i="8"/>
  <c r="R62" i="8"/>
  <c r="Q62" i="8"/>
  <c r="P62" i="8"/>
  <c r="R61" i="8"/>
  <c r="Q61" i="8"/>
  <c r="P61" i="8"/>
  <c r="R59" i="8"/>
  <c r="Q59" i="8"/>
  <c r="P59" i="8"/>
  <c r="R58" i="8"/>
  <c r="Q58" i="8"/>
  <c r="P58" i="8"/>
  <c r="R60" i="8"/>
  <c r="Q60" i="8"/>
  <c r="P60" i="8"/>
  <c r="R57" i="8"/>
  <c r="Q57" i="8"/>
  <c r="P57" i="8"/>
  <c r="R56" i="8"/>
  <c r="Q56" i="8"/>
  <c r="P56" i="8"/>
  <c r="R52" i="8"/>
  <c r="Q52" i="8"/>
  <c r="P52" i="8"/>
  <c r="U51" i="8"/>
  <c r="T51" i="8"/>
  <c r="S51" i="8"/>
  <c r="R50" i="8"/>
  <c r="Q50" i="8"/>
  <c r="P50" i="8"/>
  <c r="U49" i="8"/>
  <c r="T49" i="8"/>
  <c r="S49" i="8"/>
  <c r="R45" i="8"/>
  <c r="Q45" i="8"/>
  <c r="P45" i="8"/>
  <c r="R44" i="8"/>
  <c r="Q44" i="8"/>
  <c r="P44" i="8"/>
  <c r="R43" i="8"/>
  <c r="Q43" i="8"/>
  <c r="P43" i="8"/>
  <c r="R42" i="8"/>
  <c r="Q42" i="8"/>
  <c r="P42" i="8"/>
  <c r="U41" i="8"/>
  <c r="T41" i="8"/>
  <c r="S41" i="8"/>
  <c r="R40" i="8"/>
  <c r="Q40" i="8"/>
  <c r="P40" i="8"/>
  <c r="R39" i="8"/>
  <c r="Q39" i="8"/>
  <c r="P39" i="8"/>
  <c r="R38" i="8"/>
  <c r="Q38" i="8"/>
  <c r="P38" i="8"/>
  <c r="R37" i="8"/>
  <c r="Q37" i="8"/>
  <c r="P37" i="8"/>
  <c r="R36" i="8"/>
  <c r="Q36" i="8"/>
  <c r="P36" i="8"/>
  <c r="R35" i="8"/>
  <c r="Q35" i="8"/>
  <c r="P35" i="8"/>
  <c r="R34" i="8"/>
  <c r="Q34" i="8"/>
  <c r="P34" i="8"/>
  <c r="R33" i="8"/>
  <c r="Q33" i="8"/>
  <c r="P33" i="8"/>
  <c r="U32" i="8"/>
  <c r="U30" i="8" s="1"/>
  <c r="T32" i="8"/>
  <c r="S32" i="8"/>
  <c r="S30" i="8" s="1"/>
  <c r="R31" i="8"/>
  <c r="Q31" i="8"/>
  <c r="P31" i="8"/>
  <c r="R28" i="8"/>
  <c r="Q28" i="8"/>
  <c r="P28" i="8"/>
  <c r="R27" i="8"/>
  <c r="Q27" i="8"/>
  <c r="P27" i="8"/>
  <c r="R25" i="8"/>
  <c r="Q25" i="8"/>
  <c r="P25" i="8"/>
  <c r="R24" i="8"/>
  <c r="Q24" i="8"/>
  <c r="P24" i="8"/>
  <c r="R23" i="8"/>
  <c r="Q23" i="8"/>
  <c r="P23" i="8"/>
  <c r="U22" i="8"/>
  <c r="T22" i="8"/>
  <c r="S22" i="8"/>
  <c r="V22" i="8" s="1"/>
  <c r="R21" i="8"/>
  <c r="Q21" i="8"/>
  <c r="P21" i="8"/>
  <c r="U20" i="8"/>
  <c r="T20" i="8"/>
  <c r="S20" i="8"/>
  <c r="R19" i="8"/>
  <c r="Q19" i="8"/>
  <c r="P19" i="8"/>
  <c r="U18" i="8"/>
  <c r="T18" i="8"/>
  <c r="S18" i="8"/>
  <c r="V18" i="8" s="1"/>
  <c r="J19" i="8"/>
  <c r="K19" i="8"/>
  <c r="L19" i="8"/>
  <c r="J21" i="8"/>
  <c r="K21" i="8"/>
  <c r="L21" i="8"/>
  <c r="J23" i="8"/>
  <c r="K23" i="8"/>
  <c r="L23" i="8"/>
  <c r="J24" i="8"/>
  <c r="K24" i="8"/>
  <c r="L24" i="8"/>
  <c r="J25" i="8"/>
  <c r="K25" i="8"/>
  <c r="L25" i="8"/>
  <c r="J27" i="8"/>
  <c r="K27" i="8"/>
  <c r="L27" i="8"/>
  <c r="J28" i="8"/>
  <c r="K28" i="8"/>
  <c r="L28" i="8"/>
  <c r="J31" i="8"/>
  <c r="K31" i="8"/>
  <c r="L31" i="8"/>
  <c r="J33" i="8"/>
  <c r="K33" i="8"/>
  <c r="L33" i="8"/>
  <c r="J34" i="8"/>
  <c r="K34" i="8"/>
  <c r="L34" i="8"/>
  <c r="J35" i="8"/>
  <c r="K35" i="8"/>
  <c r="L35" i="8"/>
  <c r="J36" i="8"/>
  <c r="K36" i="8"/>
  <c r="L36" i="8"/>
  <c r="J37" i="8"/>
  <c r="K37" i="8"/>
  <c r="L37" i="8"/>
  <c r="J38" i="8"/>
  <c r="K38" i="8"/>
  <c r="L38" i="8"/>
  <c r="J39" i="8"/>
  <c r="K39" i="8"/>
  <c r="L39" i="8"/>
  <c r="J40" i="8"/>
  <c r="K40" i="8"/>
  <c r="L40" i="8"/>
  <c r="J42" i="8"/>
  <c r="K42" i="8"/>
  <c r="L42" i="8"/>
  <c r="J43" i="8"/>
  <c r="K43" i="8"/>
  <c r="L43" i="8"/>
  <c r="J44" i="8"/>
  <c r="K44" i="8"/>
  <c r="L44" i="8"/>
  <c r="J45" i="8"/>
  <c r="K45" i="8"/>
  <c r="L45" i="8"/>
  <c r="J50" i="8"/>
  <c r="K50" i="8"/>
  <c r="L50" i="8"/>
  <c r="J52" i="8"/>
  <c r="K52" i="8"/>
  <c r="L52" i="8"/>
  <c r="J56" i="8"/>
  <c r="K56" i="8"/>
  <c r="L56" i="8"/>
  <c r="J57" i="8"/>
  <c r="K57" i="8"/>
  <c r="L57" i="8"/>
  <c r="J60" i="8"/>
  <c r="K60" i="8"/>
  <c r="L60" i="8"/>
  <c r="J58" i="8"/>
  <c r="K58" i="8"/>
  <c r="L58" i="8"/>
  <c r="J59" i="8"/>
  <c r="K59" i="8"/>
  <c r="L59" i="8"/>
  <c r="J61" i="8"/>
  <c r="K61" i="8"/>
  <c r="L61" i="8"/>
  <c r="J62" i="8"/>
  <c r="K62" i="8"/>
  <c r="L62" i="8"/>
  <c r="J63" i="8"/>
  <c r="K63" i="8"/>
  <c r="L63" i="8"/>
  <c r="J64" i="8"/>
  <c r="K64" i="8"/>
  <c r="L64" i="8"/>
  <c r="J65" i="8"/>
  <c r="K65" i="8"/>
  <c r="L65" i="8"/>
  <c r="J68" i="8"/>
  <c r="K68" i="8"/>
  <c r="L68" i="8"/>
  <c r="J69" i="8"/>
  <c r="K69" i="8"/>
  <c r="L69" i="8"/>
  <c r="J70" i="8"/>
  <c r="K70" i="8"/>
  <c r="L70" i="8"/>
  <c r="J71" i="8"/>
  <c r="K71" i="8"/>
  <c r="L71" i="8"/>
  <c r="J72" i="8"/>
  <c r="K72" i="8"/>
  <c r="L72" i="8"/>
  <c r="J73" i="8"/>
  <c r="K73" i="8"/>
  <c r="L73" i="8"/>
  <c r="J74" i="8"/>
  <c r="K74" i="8"/>
  <c r="L74" i="8"/>
  <c r="J75" i="8"/>
  <c r="K75" i="8"/>
  <c r="L75" i="8"/>
  <c r="J76" i="8"/>
  <c r="K76" i="8"/>
  <c r="L76" i="8"/>
  <c r="J77" i="8"/>
  <c r="K77" i="8"/>
  <c r="L77" i="8"/>
  <c r="J78" i="8"/>
  <c r="K78" i="8"/>
  <c r="L78" i="8"/>
  <c r="J79" i="8"/>
  <c r="K79" i="8"/>
  <c r="L79" i="8"/>
  <c r="J66" i="8"/>
  <c r="K66" i="8"/>
  <c r="L66" i="8"/>
  <c r="J82" i="8"/>
  <c r="K82" i="8"/>
  <c r="L82" i="8"/>
  <c r="J84" i="8"/>
  <c r="K84" i="8"/>
  <c r="L84" i="8"/>
  <c r="J85" i="8"/>
  <c r="K85" i="8"/>
  <c r="L85" i="8"/>
  <c r="J86" i="8"/>
  <c r="K86" i="8"/>
  <c r="L86" i="8"/>
  <c r="J87" i="8"/>
  <c r="K87" i="8"/>
  <c r="L87" i="8"/>
  <c r="J88" i="8"/>
  <c r="K88" i="8"/>
  <c r="L88" i="8"/>
  <c r="J89" i="8"/>
  <c r="K89" i="8"/>
  <c r="L89" i="8"/>
  <c r="J90" i="8"/>
  <c r="K90" i="8"/>
  <c r="L90" i="8"/>
  <c r="J91" i="8"/>
  <c r="K91" i="8"/>
  <c r="L91" i="8"/>
  <c r="J92" i="8"/>
  <c r="K92" i="8"/>
  <c r="L92" i="8"/>
  <c r="J93" i="8"/>
  <c r="K93" i="8"/>
  <c r="L93" i="8"/>
  <c r="J94" i="8"/>
  <c r="K94" i="8"/>
  <c r="L94" i="8"/>
  <c r="J95" i="8"/>
  <c r="K95" i="8"/>
  <c r="L95" i="8"/>
  <c r="J96" i="8"/>
  <c r="K96" i="8"/>
  <c r="L96" i="8"/>
  <c r="J98" i="8"/>
  <c r="K98" i="8"/>
  <c r="L98" i="8"/>
  <c r="J99" i="8"/>
  <c r="K99" i="8"/>
  <c r="L99" i="8"/>
  <c r="J100" i="8"/>
  <c r="K100" i="8"/>
  <c r="L100" i="8"/>
  <c r="J101" i="8"/>
  <c r="K101" i="8"/>
  <c r="L101" i="8"/>
  <c r="J102" i="8"/>
  <c r="K102" i="8"/>
  <c r="L102" i="8"/>
  <c r="J103" i="8"/>
  <c r="K103" i="8"/>
  <c r="L103" i="8"/>
  <c r="J104" i="8"/>
  <c r="K104" i="8"/>
  <c r="L104" i="8"/>
  <c r="J105" i="8"/>
  <c r="K105" i="8"/>
  <c r="L105" i="8"/>
  <c r="J106" i="8"/>
  <c r="K106" i="8"/>
  <c r="L106" i="8"/>
  <c r="J108" i="8"/>
  <c r="K108" i="8"/>
  <c r="L108" i="8"/>
  <c r="J107" i="8"/>
  <c r="K107" i="8"/>
  <c r="L107" i="8"/>
  <c r="J109" i="8"/>
  <c r="K109" i="8"/>
  <c r="L109" i="8"/>
  <c r="J111" i="8"/>
  <c r="K111" i="8"/>
  <c r="L111" i="8"/>
  <c r="J114" i="8"/>
  <c r="K114" i="8"/>
  <c r="L114" i="8"/>
  <c r="J115" i="8"/>
  <c r="K115" i="8"/>
  <c r="L115" i="8"/>
  <c r="J116" i="8"/>
  <c r="K116" i="8"/>
  <c r="L116" i="8"/>
  <c r="J117" i="8"/>
  <c r="K117" i="8"/>
  <c r="L117" i="8"/>
  <c r="J118" i="8"/>
  <c r="K118" i="8"/>
  <c r="L118" i="8"/>
  <c r="J119" i="8"/>
  <c r="K119" i="8"/>
  <c r="L119" i="8"/>
  <c r="J120" i="8"/>
  <c r="K120" i="8"/>
  <c r="L120" i="8"/>
  <c r="J121" i="8"/>
  <c r="K121" i="8"/>
  <c r="L121" i="8"/>
  <c r="J124" i="8"/>
  <c r="K124" i="8"/>
  <c r="L124" i="8"/>
  <c r="J112" i="8"/>
  <c r="K112" i="8"/>
  <c r="L112" i="8"/>
  <c r="J125" i="8"/>
  <c r="K125" i="8"/>
  <c r="L125" i="8"/>
  <c r="J126" i="8"/>
  <c r="K126" i="8"/>
  <c r="L126" i="8"/>
  <c r="J127" i="8"/>
  <c r="K127" i="8"/>
  <c r="L127" i="8"/>
  <c r="J128" i="8"/>
  <c r="K128" i="8"/>
  <c r="L128" i="8"/>
  <c r="J129" i="8"/>
  <c r="K129" i="8"/>
  <c r="L129" i="8"/>
  <c r="N67" i="8"/>
  <c r="N55" i="8" s="1"/>
  <c r="O67" i="8"/>
  <c r="O55" i="8" s="1"/>
  <c r="M67" i="8"/>
  <c r="M55" i="8" s="1"/>
  <c r="O113" i="8"/>
  <c r="N113" i="8"/>
  <c r="N110" i="8" s="1"/>
  <c r="M113" i="8"/>
  <c r="M110" i="8" s="1"/>
  <c r="O83" i="8"/>
  <c r="O81" i="8" s="1"/>
  <c r="N83" i="8"/>
  <c r="N81" i="8" s="1"/>
  <c r="M83" i="8"/>
  <c r="M81" i="8" s="1"/>
  <c r="O51" i="8"/>
  <c r="N51" i="8"/>
  <c r="M51" i="8"/>
  <c r="O49" i="8"/>
  <c r="N49" i="8"/>
  <c r="M49" i="8"/>
  <c r="O41" i="8"/>
  <c r="N41" i="8"/>
  <c r="M41" i="8"/>
  <c r="O32" i="8"/>
  <c r="O30" i="8" s="1"/>
  <c r="N32" i="8"/>
  <c r="M32" i="8"/>
  <c r="M30" i="8" s="1"/>
  <c r="O22" i="8"/>
  <c r="N22" i="8"/>
  <c r="M22" i="8"/>
  <c r="O20" i="8"/>
  <c r="N20" i="8"/>
  <c r="M20" i="8"/>
  <c r="O18" i="8"/>
  <c r="N18" i="8"/>
  <c r="M18" i="8"/>
  <c r="F22" i="8"/>
  <c r="G22" i="8"/>
  <c r="H22" i="8"/>
  <c r="I22" i="8"/>
  <c r="I113" i="8"/>
  <c r="I110" i="8" s="1"/>
  <c r="H113" i="8"/>
  <c r="H110" i="8" s="1"/>
  <c r="G113" i="8"/>
  <c r="G110" i="8" s="1"/>
  <c r="F113" i="8"/>
  <c r="F110" i="8" s="1"/>
  <c r="E113" i="8"/>
  <c r="E110" i="8" s="1"/>
  <c r="D113" i="8"/>
  <c r="D110" i="8" s="1"/>
  <c r="C113" i="8"/>
  <c r="C110" i="8" s="1"/>
  <c r="I83" i="8"/>
  <c r="I81" i="8" s="1"/>
  <c r="H83" i="8"/>
  <c r="H81" i="8" s="1"/>
  <c r="G83" i="8"/>
  <c r="G81" i="8" s="1"/>
  <c r="F83" i="8"/>
  <c r="E83" i="8"/>
  <c r="D83" i="8"/>
  <c r="C83" i="8"/>
  <c r="C81" i="8" s="1"/>
  <c r="F81" i="8"/>
  <c r="E81" i="8"/>
  <c r="D81" i="8"/>
  <c r="I67" i="8"/>
  <c r="I55" i="8" s="1"/>
  <c r="H67" i="8"/>
  <c r="H55" i="8" s="1"/>
  <c r="G67" i="8"/>
  <c r="G55" i="8" s="1"/>
  <c r="F67" i="8"/>
  <c r="F55" i="8" s="1"/>
  <c r="E67" i="8"/>
  <c r="E55" i="8" s="1"/>
  <c r="D67" i="8"/>
  <c r="D55" i="8" s="1"/>
  <c r="C67" i="8"/>
  <c r="C55" i="8" s="1"/>
  <c r="I51" i="8"/>
  <c r="H51" i="8"/>
  <c r="G51" i="8"/>
  <c r="F51" i="8"/>
  <c r="E51" i="8"/>
  <c r="D51" i="8"/>
  <c r="C51" i="8"/>
  <c r="I49" i="8"/>
  <c r="H49" i="8"/>
  <c r="G49" i="8"/>
  <c r="F49" i="8"/>
  <c r="E49" i="8"/>
  <c r="D49" i="8"/>
  <c r="C49" i="8"/>
  <c r="I41" i="8"/>
  <c r="H41" i="8"/>
  <c r="G41" i="8"/>
  <c r="D41" i="8"/>
  <c r="C41" i="8"/>
  <c r="I32" i="8"/>
  <c r="I30" i="8" s="1"/>
  <c r="L30" i="8" s="1"/>
  <c r="H32" i="8"/>
  <c r="H30" i="8" s="1"/>
  <c r="G32" i="8"/>
  <c r="G30" i="8" s="1"/>
  <c r="F30" i="8"/>
  <c r="E32" i="8"/>
  <c r="E30" i="8" s="1"/>
  <c r="E29" i="8" s="1"/>
  <c r="D32" i="8"/>
  <c r="D30" i="8" s="1"/>
  <c r="C32" i="8"/>
  <c r="C30" i="8" s="1"/>
  <c r="E22" i="8"/>
  <c r="C22" i="8"/>
  <c r="I20" i="8"/>
  <c r="H20" i="8"/>
  <c r="G20" i="8"/>
  <c r="F20" i="8"/>
  <c r="E20" i="8"/>
  <c r="D20" i="8"/>
  <c r="C20" i="8"/>
  <c r="I18" i="8"/>
  <c r="H18" i="8"/>
  <c r="G18" i="8"/>
  <c r="F18" i="8"/>
  <c r="E18" i="8"/>
  <c r="D18" i="8"/>
  <c r="C18" i="8"/>
  <c r="AP18" i="8" l="1"/>
  <c r="AO22" i="8"/>
  <c r="AP22" i="8"/>
  <c r="AV26" i="8"/>
  <c r="AW22" i="8"/>
  <c r="AT17" i="8"/>
  <c r="AO135" i="8"/>
  <c r="AV135" i="8"/>
  <c r="AP83" i="8"/>
  <c r="AW41" i="8"/>
  <c r="AW18" i="8"/>
  <c r="AO83" i="8"/>
  <c r="AO136" i="8"/>
  <c r="AV136" i="8"/>
  <c r="AO20" i="8"/>
  <c r="AO67" i="8"/>
  <c r="AV48" i="8"/>
  <c r="AP67" i="8"/>
  <c r="AV49" i="8"/>
  <c r="F48" i="8"/>
  <c r="F47" i="8" s="1"/>
  <c r="F46" i="8" s="1"/>
  <c r="AQ67" i="8"/>
  <c r="AV22" i="8"/>
  <c r="AP20" i="8"/>
  <c r="AP32" i="8"/>
  <c r="AW20" i="8"/>
  <c r="AK26" i="8"/>
  <c r="AO51" i="8"/>
  <c r="AW26" i="8"/>
  <c r="AR81" i="8"/>
  <c r="AV81" i="8" s="1"/>
  <c r="AP113" i="8"/>
  <c r="AW81" i="8"/>
  <c r="AS30" i="8"/>
  <c r="AW30" i="8" s="1"/>
  <c r="AW32" i="8"/>
  <c r="AQ32" i="8"/>
  <c r="AR30" i="8"/>
  <c r="AR29" i="8" s="1"/>
  <c r="AO32" i="8"/>
  <c r="AY47" i="8"/>
  <c r="BA16" i="8"/>
  <c r="BA47" i="8"/>
  <c r="AZ16" i="8"/>
  <c r="AZ46" i="8"/>
  <c r="AY29" i="8"/>
  <c r="AV30" i="8"/>
  <c r="AV17" i="8"/>
  <c r="AO110" i="8"/>
  <c r="AO113" i="8"/>
  <c r="AQ113" i="8"/>
  <c r="AO132" i="8"/>
  <c r="AQ110" i="8"/>
  <c r="AP55" i="8"/>
  <c r="AP30" i="8"/>
  <c r="AS29" i="8"/>
  <c r="AT30" i="8"/>
  <c r="AQ18" i="8"/>
  <c r="AO41" i="8"/>
  <c r="AQ48" i="8"/>
  <c r="AO49" i="8"/>
  <c r="AC18" i="8"/>
  <c r="AD20" i="8"/>
  <c r="AG48" i="8"/>
  <c r="AG47" i="8" s="1"/>
  <c r="AG46" i="8" s="1"/>
  <c r="AK18" i="8"/>
  <c r="AI22" i="8"/>
  <c r="AK83" i="8"/>
  <c r="X81" i="8"/>
  <c r="X51" i="8"/>
  <c r="AI32" i="8"/>
  <c r="AD41" i="8"/>
  <c r="AE32" i="8"/>
  <c r="AC49" i="8"/>
  <c r="AE113" i="8"/>
  <c r="AE22" i="8"/>
  <c r="AJ81" i="8"/>
  <c r="AE18" i="8"/>
  <c r="AE51" i="8"/>
  <c r="AI132" i="8"/>
  <c r="X22" i="8"/>
  <c r="AK20" i="8"/>
  <c r="AI41" i="8"/>
  <c r="AK51" i="8"/>
  <c r="AI83" i="8"/>
  <c r="AI26" i="8"/>
  <c r="V20" i="8"/>
  <c r="V49" i="8"/>
  <c r="V67" i="8"/>
  <c r="V53" i="8"/>
  <c r="AL48" i="8"/>
  <c r="AJ51" i="8"/>
  <c r="AK67" i="8"/>
  <c r="AJ26" i="8"/>
  <c r="AJ55" i="8"/>
  <c r="AL81" i="8"/>
  <c r="AI81" i="8" s="1"/>
  <c r="W49" i="8"/>
  <c r="AK113" i="8"/>
  <c r="V41" i="8"/>
  <c r="X53" i="8"/>
  <c r="X20" i="8"/>
  <c r="AD22" i="8"/>
  <c r="AE53" i="8"/>
  <c r="AC83" i="8"/>
  <c r="AC81" i="8" s="1"/>
  <c r="AC67" i="8"/>
  <c r="AC55" i="8" s="1"/>
  <c r="AK53" i="8"/>
  <c r="AJ22" i="8"/>
  <c r="P18" i="8"/>
  <c r="W22" i="8"/>
  <c r="V51" i="8"/>
  <c r="W20" i="8"/>
  <c r="X41" i="8"/>
  <c r="Y135" i="8"/>
  <c r="V135" i="8" s="1"/>
  <c r="AC32" i="8"/>
  <c r="AE49" i="8"/>
  <c r="AF48" i="8"/>
  <c r="AH110" i="8"/>
  <c r="AK110" i="8" s="1"/>
  <c r="AC132" i="8"/>
  <c r="AE83" i="8"/>
  <c r="AE81" i="8" s="1"/>
  <c r="AJ32" i="8"/>
  <c r="AK41" i="8"/>
  <c r="AK49" i="8"/>
  <c r="AI67" i="8"/>
  <c r="AJ132" i="8"/>
  <c r="AJ67" i="8"/>
  <c r="AC136" i="8"/>
  <c r="AC20" i="8"/>
  <c r="AI49" i="8"/>
  <c r="W32" i="8"/>
  <c r="W67" i="8"/>
  <c r="W18" i="8"/>
  <c r="V30" i="8"/>
  <c r="W51" i="8"/>
  <c r="X30" i="8"/>
  <c r="W53" i="8"/>
  <c r="AE41" i="8"/>
  <c r="AC51" i="8"/>
  <c r="AD53" i="8"/>
  <c r="AD132" i="8"/>
  <c r="AD83" i="8"/>
  <c r="AD81" i="8" s="1"/>
  <c r="AE67" i="8"/>
  <c r="AE55" i="8" s="1"/>
  <c r="AD67" i="8"/>
  <c r="AD55" i="8" s="1"/>
  <c r="W83" i="8"/>
  <c r="AJ20" i="8"/>
  <c r="AK22" i="8"/>
  <c r="AI51" i="8"/>
  <c r="AJ53" i="8"/>
  <c r="AJ113" i="8"/>
  <c r="AK132" i="8"/>
  <c r="AJ30" i="8"/>
  <c r="AG29" i="8"/>
  <c r="AN29" i="8"/>
  <c r="W41" i="8"/>
  <c r="V32" i="8"/>
  <c r="AE132" i="8"/>
  <c r="AD51" i="8"/>
  <c r="AF135" i="8"/>
  <c r="AI18" i="8"/>
  <c r="AK32" i="8"/>
  <c r="Y48" i="8"/>
  <c r="X83" i="8"/>
  <c r="X32" i="8"/>
  <c r="AH30" i="8"/>
  <c r="AC41" i="8"/>
  <c r="AD49" i="8"/>
  <c r="AD32" i="8"/>
  <c r="AM29" i="8"/>
  <c r="AM48" i="8"/>
  <c r="AJ48" i="8" s="1"/>
  <c r="AN48" i="8"/>
  <c r="AL55" i="8"/>
  <c r="AI113" i="8"/>
  <c r="AI136" i="8"/>
  <c r="AI53" i="8"/>
  <c r="AK55" i="8"/>
  <c r="AJ83" i="8"/>
  <c r="V83" i="8"/>
  <c r="AC53" i="8"/>
  <c r="V113" i="8"/>
  <c r="AA48" i="8"/>
  <c r="X49" i="8"/>
  <c r="AG17" i="8"/>
  <c r="AC113" i="8"/>
  <c r="AD18" i="8"/>
  <c r="AN17" i="8"/>
  <c r="AQ17" i="8" s="1"/>
  <c r="AL17" i="8"/>
  <c r="AO17" i="8" s="1"/>
  <c r="AM17" i="8"/>
  <c r="AP17" i="8" s="1"/>
  <c r="AN81" i="8"/>
  <c r="AK81" i="8" s="1"/>
  <c r="AI20" i="8"/>
  <c r="AJ41" i="8"/>
  <c r="AJ49" i="8"/>
  <c r="AL30" i="8"/>
  <c r="AM110" i="8"/>
  <c r="AJ110" i="8" s="1"/>
  <c r="X67" i="8"/>
  <c r="AA55" i="8"/>
  <c r="AD110" i="8"/>
  <c r="X113" i="8"/>
  <c r="W113" i="8"/>
  <c r="AD113" i="8"/>
  <c r="AF110" i="8"/>
  <c r="V81" i="8"/>
  <c r="AF17" i="8"/>
  <c r="AH17" i="8"/>
  <c r="AH48" i="8"/>
  <c r="AF30" i="8"/>
  <c r="S48" i="8"/>
  <c r="U48" i="8"/>
  <c r="U47" i="8" s="1"/>
  <c r="Z48" i="8"/>
  <c r="T48" i="8"/>
  <c r="AA110" i="8"/>
  <c r="X110" i="8" s="1"/>
  <c r="AB48" i="8"/>
  <c r="AB47" i="8" s="1"/>
  <c r="AB46" i="8" s="1"/>
  <c r="D48" i="8"/>
  <c r="D47" i="8" s="1"/>
  <c r="D46" i="8" s="1"/>
  <c r="H48" i="8"/>
  <c r="H47" i="8" s="1"/>
  <c r="H46" i="8" s="1"/>
  <c r="J49" i="8"/>
  <c r="K51" i="8"/>
  <c r="Q18" i="8"/>
  <c r="Y110" i="8"/>
  <c r="V110" i="8" s="1"/>
  <c r="Y55" i="8"/>
  <c r="Z17" i="8"/>
  <c r="Z30" i="8"/>
  <c r="Y17" i="8"/>
  <c r="AB29" i="8"/>
  <c r="Q49" i="8"/>
  <c r="P51" i="8"/>
  <c r="AA29" i="8"/>
  <c r="AB17" i="8"/>
  <c r="AA17" i="8"/>
  <c r="Y29" i="8"/>
  <c r="J20" i="8"/>
  <c r="R30" i="8"/>
  <c r="J55" i="8"/>
  <c r="F17" i="8"/>
  <c r="C29" i="8"/>
  <c r="G29" i="8"/>
  <c r="Q41" i="8"/>
  <c r="R49" i="8"/>
  <c r="I29" i="8"/>
  <c r="P49" i="8"/>
  <c r="D17" i="8"/>
  <c r="H17" i="8"/>
  <c r="L81" i="8"/>
  <c r="K20" i="8"/>
  <c r="L22" i="8"/>
  <c r="J41" i="8"/>
  <c r="J110" i="8"/>
  <c r="L55" i="8"/>
  <c r="Q51" i="8"/>
  <c r="P67" i="8"/>
  <c r="R81" i="8"/>
  <c r="C17" i="8"/>
  <c r="K22" i="8"/>
  <c r="K110" i="8"/>
  <c r="P20" i="8"/>
  <c r="P32" i="8"/>
  <c r="R22" i="8"/>
  <c r="P41" i="8"/>
  <c r="J67" i="8"/>
  <c r="U17" i="8"/>
  <c r="Q22" i="8"/>
  <c r="R32" i="8"/>
  <c r="L51" i="8"/>
  <c r="G17" i="8"/>
  <c r="L18" i="8"/>
  <c r="J22" i="8"/>
  <c r="K32" i="8"/>
  <c r="L41" i="8"/>
  <c r="J51" i="8"/>
  <c r="K81" i="8"/>
  <c r="L113" i="8"/>
  <c r="S17" i="8"/>
  <c r="T17" i="8"/>
  <c r="R20" i="8"/>
  <c r="H29" i="8"/>
  <c r="C48" i="8"/>
  <c r="C47" i="8" s="1"/>
  <c r="C46" i="8" s="1"/>
  <c r="G48" i="8"/>
  <c r="G47" i="8" s="1"/>
  <c r="G46" i="8" s="1"/>
  <c r="K18" i="8"/>
  <c r="L20" i="8"/>
  <c r="J30" i="8"/>
  <c r="J81" i="8"/>
  <c r="K55" i="8"/>
  <c r="Q20" i="8"/>
  <c r="R55" i="8"/>
  <c r="Q67" i="8"/>
  <c r="P22" i="8"/>
  <c r="E17" i="8"/>
  <c r="E16" i="8" s="1"/>
  <c r="J83" i="8"/>
  <c r="K49" i="8"/>
  <c r="K41" i="8"/>
  <c r="R41" i="8"/>
  <c r="T55" i="8"/>
  <c r="Q55" i="8" s="1"/>
  <c r="Q113" i="8"/>
  <c r="J18" i="8"/>
  <c r="K113" i="8"/>
  <c r="K83" i="8"/>
  <c r="K67" i="8"/>
  <c r="L49" i="8"/>
  <c r="R51" i="8"/>
  <c r="S55" i="8"/>
  <c r="P55" i="8" s="1"/>
  <c r="Q83" i="8"/>
  <c r="R113" i="8"/>
  <c r="I17" i="8"/>
  <c r="J113" i="8"/>
  <c r="J32" i="8"/>
  <c r="Q32" i="8"/>
  <c r="L83" i="8"/>
  <c r="L67" i="8"/>
  <c r="L32" i="8"/>
  <c r="R18" i="8"/>
  <c r="R67" i="8"/>
  <c r="P81" i="8"/>
  <c r="P83" i="8"/>
  <c r="P113" i="8"/>
  <c r="P110" i="8"/>
  <c r="R83" i="8"/>
  <c r="T81" i="8"/>
  <c r="Q81" i="8" s="1"/>
  <c r="P30" i="8"/>
  <c r="S29" i="8"/>
  <c r="T110" i="8"/>
  <c r="Q110" i="8" s="1"/>
  <c r="U29" i="8"/>
  <c r="T30" i="8"/>
  <c r="O29" i="8"/>
  <c r="N17" i="8"/>
  <c r="N48" i="8"/>
  <c r="O17" i="8"/>
  <c r="N30" i="8"/>
  <c r="K30" i="8" s="1"/>
  <c r="M48" i="8"/>
  <c r="O110" i="8"/>
  <c r="L110" i="8" s="1"/>
  <c r="D29" i="8"/>
  <c r="O48" i="8"/>
  <c r="E48" i="8"/>
  <c r="E47" i="8" s="1"/>
  <c r="E46" i="8" s="1"/>
  <c r="I48" i="8"/>
  <c r="I47" i="8" s="1"/>
  <c r="I46" i="8" s="1"/>
  <c r="M17" i="8"/>
  <c r="M29" i="8"/>
  <c r="F29" i="8"/>
  <c r="AP29" i="8" l="1"/>
  <c r="AR47" i="8"/>
  <c r="AR46" i="8" s="1"/>
  <c r="AO81" i="8"/>
  <c r="AQ81" i="8"/>
  <c r="AP110" i="8"/>
  <c r="AW110" i="8"/>
  <c r="AV29" i="8"/>
  <c r="AO30" i="8"/>
  <c r="AR16" i="8"/>
  <c r="AW29" i="8"/>
  <c r="AQ55" i="8"/>
  <c r="AY16" i="8"/>
  <c r="AY46" i="8"/>
  <c r="BA46" i="8"/>
  <c r="AV16" i="8"/>
  <c r="AZ138" i="8"/>
  <c r="AI55" i="8"/>
  <c r="AO55" i="8"/>
  <c r="AO48" i="8"/>
  <c r="AW47" i="8"/>
  <c r="AP48" i="8"/>
  <c r="AQ30" i="8"/>
  <c r="AT29" i="8"/>
  <c r="AS16" i="8"/>
  <c r="W48" i="8"/>
  <c r="V29" i="8"/>
  <c r="AI17" i="8"/>
  <c r="AE48" i="8"/>
  <c r="AD17" i="8"/>
  <c r="AI48" i="8"/>
  <c r="V17" i="8"/>
  <c r="W55" i="8"/>
  <c r="AM47" i="8"/>
  <c r="AJ47" i="8" s="1"/>
  <c r="V55" i="8"/>
  <c r="AC48" i="8"/>
  <c r="AE17" i="8"/>
  <c r="AF47" i="8"/>
  <c r="AF46" i="8" s="1"/>
  <c r="X48" i="8"/>
  <c r="AI110" i="8"/>
  <c r="AA47" i="8"/>
  <c r="AA46" i="8" s="1"/>
  <c r="AM16" i="8"/>
  <c r="AJ17" i="8"/>
  <c r="AN16" i="8"/>
  <c r="AK17" i="8"/>
  <c r="AC135" i="8"/>
  <c r="AI135" i="8"/>
  <c r="AD48" i="8"/>
  <c r="AD47" i="8" s="1"/>
  <c r="AD46" i="8" s="1"/>
  <c r="AC17" i="8"/>
  <c r="AJ29" i="8"/>
  <c r="H16" i="8"/>
  <c r="H138" i="8" s="1"/>
  <c r="K17" i="8"/>
  <c r="X17" i="8"/>
  <c r="W17" i="8"/>
  <c r="AN47" i="8"/>
  <c r="AL47" i="8"/>
  <c r="AK48" i="8"/>
  <c r="Z29" i="8"/>
  <c r="AD29" i="8" s="1"/>
  <c r="W30" i="8"/>
  <c r="AC30" i="8"/>
  <c r="AF29" i="8"/>
  <c r="AC29" i="8" s="1"/>
  <c r="AE30" i="8"/>
  <c r="AH29" i="8"/>
  <c r="AH16" i="8" s="1"/>
  <c r="AL29" i="8"/>
  <c r="AL16" i="8" s="1"/>
  <c r="AI30" i="8"/>
  <c r="Y47" i="8"/>
  <c r="Y46" i="8" s="1"/>
  <c r="V48" i="8"/>
  <c r="AC110" i="8"/>
  <c r="Z47" i="8"/>
  <c r="Z46" i="8" s="1"/>
  <c r="AD30" i="8"/>
  <c r="W81" i="8"/>
  <c r="AH47" i="8"/>
  <c r="AH46" i="8" s="1"/>
  <c r="AK30" i="8"/>
  <c r="AG16" i="8"/>
  <c r="L29" i="8"/>
  <c r="I16" i="8"/>
  <c r="I138" i="8" s="1"/>
  <c r="X29" i="8"/>
  <c r="AE110" i="8"/>
  <c r="W110" i="8"/>
  <c r="X55" i="8"/>
  <c r="F16" i="8"/>
  <c r="F138" i="8" s="1"/>
  <c r="C16" i="8"/>
  <c r="C138" i="8" s="1"/>
  <c r="R17" i="8"/>
  <c r="J29" i="8"/>
  <c r="K48" i="8"/>
  <c r="AB16" i="8"/>
  <c r="AB138" i="8" s="1"/>
  <c r="AA16" i="8"/>
  <c r="Y16" i="8"/>
  <c r="D16" i="8"/>
  <c r="D138" i="8" s="1"/>
  <c r="G16" i="8"/>
  <c r="G138" i="8" s="1"/>
  <c r="N47" i="8"/>
  <c r="K47" i="8" s="1"/>
  <c r="R29" i="8"/>
  <c r="J48" i="8"/>
  <c r="S47" i="8"/>
  <c r="S46" i="8" s="1"/>
  <c r="L48" i="8"/>
  <c r="S16" i="8"/>
  <c r="J17" i="8"/>
  <c r="P17" i="8"/>
  <c r="M47" i="8"/>
  <c r="J47" i="8" s="1"/>
  <c r="L17" i="8"/>
  <c r="O16" i="8"/>
  <c r="Q48" i="8"/>
  <c r="Q17" i="8"/>
  <c r="P29" i="8"/>
  <c r="R48" i="8"/>
  <c r="R110" i="8"/>
  <c r="P48" i="8"/>
  <c r="T29" i="8"/>
  <c r="Q30" i="8"/>
  <c r="U16" i="8"/>
  <c r="U46" i="8"/>
  <c r="T47" i="8"/>
  <c r="N29" i="8"/>
  <c r="K29" i="8" s="1"/>
  <c r="E138" i="8"/>
  <c r="O47" i="8"/>
  <c r="L47" i="8" s="1"/>
  <c r="M16" i="8"/>
  <c r="AE29" i="8" l="1"/>
  <c r="AO16" i="8"/>
  <c r="AW16" i="8"/>
  <c r="AS138" i="8"/>
  <c r="AV47" i="8"/>
  <c r="AO47" i="8"/>
  <c r="AQ47" i="8"/>
  <c r="AV46" i="8"/>
  <c r="AO29" i="8"/>
  <c r="AY138" i="8"/>
  <c r="BA138" i="8"/>
  <c r="AP47" i="8"/>
  <c r="AE47" i="8"/>
  <c r="AE46" i="8" s="1"/>
  <c r="AQ29" i="8"/>
  <c r="AT16" i="8"/>
  <c r="AT138" i="8" s="1"/>
  <c r="AP16" i="8"/>
  <c r="AR138" i="8"/>
  <c r="AC47" i="8"/>
  <c r="AC46" i="8" s="1"/>
  <c r="AM46" i="8"/>
  <c r="AM138" i="8" s="1"/>
  <c r="AK29" i="8"/>
  <c r="AJ16" i="8"/>
  <c r="W29" i="8"/>
  <c r="AI47" i="8"/>
  <c r="AL46" i="8"/>
  <c r="AI46" i="8" s="1"/>
  <c r="W47" i="8"/>
  <c r="AK16" i="8"/>
  <c r="AI29" i="8"/>
  <c r="AN46" i="8"/>
  <c r="AK47" i="8"/>
  <c r="V16" i="8"/>
  <c r="L16" i="8"/>
  <c r="AE16" i="8"/>
  <c r="V47" i="8"/>
  <c r="X46" i="8"/>
  <c r="X47" i="8"/>
  <c r="AF16" i="8"/>
  <c r="AC16" i="8" s="1"/>
  <c r="AH138" i="8"/>
  <c r="AG138" i="8"/>
  <c r="N46" i="8"/>
  <c r="K46" i="8" s="1"/>
  <c r="X16" i="8"/>
  <c r="J16" i="8"/>
  <c r="V46" i="8"/>
  <c r="Z16" i="8"/>
  <c r="AD16" i="8" s="1"/>
  <c r="P47" i="8"/>
  <c r="M46" i="8"/>
  <c r="J46" i="8" s="1"/>
  <c r="J138" i="8" s="1"/>
  <c r="S138" i="8"/>
  <c r="R47" i="8"/>
  <c r="P16" i="8"/>
  <c r="Q47" i="8"/>
  <c r="T46" i="8"/>
  <c r="W46" i="8" s="1"/>
  <c r="R16" i="8"/>
  <c r="U138" i="8"/>
  <c r="Q29" i="8"/>
  <c r="T16" i="8"/>
  <c r="N16" i="8"/>
  <c r="O46" i="8"/>
  <c r="L46" i="8" s="1"/>
  <c r="AQ46" i="8" l="1"/>
  <c r="AV138" i="8"/>
  <c r="AW138" i="8"/>
  <c r="AW46" i="8"/>
  <c r="AO46" i="8"/>
  <c r="AP46" i="8"/>
  <c r="AQ16" i="8"/>
  <c r="AJ46" i="8"/>
  <c r="AJ138" i="8"/>
  <c r="AN138" i="8"/>
  <c r="AK138" i="8" s="1"/>
  <c r="AK46" i="8"/>
  <c r="AI16" i="8"/>
  <c r="AL138" i="8"/>
  <c r="AF138" i="8"/>
  <c r="W16" i="8"/>
  <c r="Q46" i="8"/>
  <c r="Y138" i="8"/>
  <c r="V138" i="8" s="1"/>
  <c r="P46" i="8"/>
  <c r="Z138" i="8"/>
  <c r="AD138" i="8" s="1"/>
  <c r="AA138" i="8"/>
  <c r="X138" i="8" s="1"/>
  <c r="M138" i="8"/>
  <c r="P138" i="8" s="1"/>
  <c r="R46" i="8"/>
  <c r="T138" i="8"/>
  <c r="Q16" i="8"/>
  <c r="K16" i="8"/>
  <c r="K138" i="8" s="1"/>
  <c r="N138" i="8"/>
  <c r="L138" i="8"/>
  <c r="O138" i="8"/>
  <c r="R138" i="8" s="1"/>
  <c r="AP138" i="8" l="1"/>
  <c r="AI138" i="8"/>
  <c r="AQ138" i="8"/>
  <c r="AO138" i="8"/>
  <c r="AC138" i="8"/>
  <c r="W138" i="8"/>
  <c r="AE138" i="8"/>
  <c r="Q138" i="8"/>
</calcChain>
</file>

<file path=xl/sharedStrings.xml><?xml version="1.0" encoding="utf-8"?>
<sst xmlns="http://schemas.openxmlformats.org/spreadsheetml/2006/main" count="308" uniqueCount="264">
  <si>
    <t>1 00 00000 00 0000 000</t>
  </si>
  <si>
    <t>Налог на доходы физических лиц</t>
  </si>
  <si>
    <t>Единый налог на вмененный доход для отдельных видов деятельности</t>
  </si>
  <si>
    <t>Единый сельскохозяйственный налог</t>
  </si>
  <si>
    <t xml:space="preserve"> 1 01 00000 00 0000 000</t>
  </si>
  <si>
    <t xml:space="preserve"> 1 01 02000 01 0000 110</t>
  </si>
  <si>
    <t xml:space="preserve"> 1 05 00000 00 0000 000</t>
  </si>
  <si>
    <t>1 05 02000 02 0000 110</t>
  </si>
  <si>
    <t>1 05 03000 01 0000 110</t>
  </si>
  <si>
    <t xml:space="preserve"> 1 08 00000 00 0000 000</t>
  </si>
  <si>
    <t xml:space="preserve"> 1 11 00000 00 0000 000</t>
  </si>
  <si>
    <t xml:space="preserve"> 1 11 05000 00 0000 120</t>
  </si>
  <si>
    <t xml:space="preserve"> 1 11 05010 00 0000 120</t>
  </si>
  <si>
    <t xml:space="preserve"> 1 11 07000 00 0000 120</t>
  </si>
  <si>
    <t xml:space="preserve"> 1 12 00000 00 0000 000</t>
  </si>
  <si>
    <t>1 14 00000 00 0000 000</t>
  </si>
  <si>
    <t>1 16 00000 00 0000 000</t>
  </si>
  <si>
    <t xml:space="preserve"> Наименование кода бюджетной классификации доходов</t>
  </si>
  <si>
    <t>ИНЫЕ МЕЖБЮДЖЕТНЫЕ ТРАНСФЕРТЫ</t>
  </si>
  <si>
    <t>2 00 00000 00 0000 000</t>
  </si>
  <si>
    <t xml:space="preserve"> 2 02 00000 00 0000 000</t>
  </si>
  <si>
    <t>ВСЕГО ДОХОДОВ</t>
  </si>
  <si>
    <t>1 05 04000 02 0000 110</t>
  </si>
  <si>
    <t xml:space="preserve">Акцизы по подакцизным товарам (продукции), производимым на территории Российской Федерации
</t>
  </si>
  <si>
    <t xml:space="preserve">1 03 00000 00 0000 000
</t>
  </si>
  <si>
    <t>1 03 02000 01 0000 110</t>
  </si>
  <si>
    <t xml:space="preserve">Проценты, полученные от предоставления бюджетных кредитов внутри страны
</t>
  </si>
  <si>
    <t>1 11 03000 00 0000 120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</si>
  <si>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</si>
  <si>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Платежи от государственных и муниципальных унитарных предприятий
</t>
  </si>
  <si>
    <t xml:space="preserve">Дотации на выравнивание бюджетной обеспеченности
</t>
  </si>
  <si>
    <t xml:space="preserve">Субсидии бюджетам бюджетной системы Российской Федерации (межбюджетные субсидии)
</t>
  </si>
  <si>
    <t xml:space="preserve">Прочие субсидии бюджетам муниципальных районов
</t>
  </si>
  <si>
    <t>Налоговые доходы</t>
  </si>
  <si>
    <t>Налоги на прибыль, доходы</t>
  </si>
  <si>
    <t>Налоги на совокупный доход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</si>
  <si>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</si>
  <si>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</si>
  <si>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</si>
  <si>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</si>
  <si>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Штрафы, санкции, возмещение ущерба</t>
  </si>
  <si>
    <t xml:space="preserve">Безвозмездные поступления  </t>
  </si>
  <si>
    <t>Безвозмездные поступления от других бюджетов бюджетной системы Российской Федерации</t>
  </si>
  <si>
    <t>Налоги на товары (работы, услуги), реализуемые на территории Российской Федерации</t>
  </si>
  <si>
    <t>Налог, взимаемый в связи с применением патентной системы налогообложения</t>
  </si>
  <si>
    <t>Прочие неналоговые доходы</t>
  </si>
  <si>
    <t xml:space="preserve"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
</t>
  </si>
  <si>
    <t>1 11 05020 00 0000 120</t>
  </si>
  <si>
    <t>Налоговые и неналоговые доходы</t>
  </si>
  <si>
    <t>1 14 02000 00 0000 000</t>
  </si>
  <si>
    <t>1 14 06000 00 0000 000</t>
  </si>
  <si>
    <t xml:space="preserve"> 1 11 05070 00 0000 120</t>
  </si>
  <si>
    <t>2 02 40000 00 0000 000</t>
  </si>
  <si>
    <t>2 02 30024 05 0004 151</t>
  </si>
  <si>
    <t xml:space="preserve">Дотации бюджетам бюджетной системы  Российской Федерации
</t>
  </si>
  <si>
    <t>2 02 30024 05 0038 151</t>
  </si>
  <si>
    <t>Субвенции бюджетам муниципальных районов на осуществление органами местного самоуправления отдельных государственных полномочий  по осуществлению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</si>
  <si>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</si>
  <si>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</si>
  <si>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Государственная пошлина</t>
  </si>
  <si>
    <t>1 11 09000 00 0000 120</t>
  </si>
  <si>
    <t xml:space="preserve">Код бюджетной классификации доходов </t>
  </si>
  <si>
    <t>2 02 29999 05 0076 151</t>
  </si>
  <si>
    <t>Доходы от оказания платных услуг и компенсации затрат государства</t>
  </si>
  <si>
    <t>2 02 29999 05 0075 150</t>
  </si>
  <si>
    <t>2 02 30024 05 0001 150</t>
  </si>
  <si>
    <t>2 02 30024 05 0003 150</t>
  </si>
  <si>
    <t>2 02 30024 05 0007 150</t>
  </si>
  <si>
    <t>2 02 30024 05 0008 150</t>
  </si>
  <si>
    <t>2 02 30024 05 0009 150</t>
  </si>
  <si>
    <t>2 02 30024 05 0010 150</t>
  </si>
  <si>
    <t>2 02 30024 05 0011 150</t>
  </si>
  <si>
    <t>2 02 30024 05 0012 150</t>
  </si>
  <si>
    <t>2 02 30024 05 0014 150</t>
  </si>
  <si>
    <t>2 02 30024 05 0015 150</t>
  </si>
  <si>
    <t>2 02 30024 05 0027 150</t>
  </si>
  <si>
    <t>2 02 30024 05 0028 150</t>
  </si>
  <si>
    <t>2 02 30024 05 0029 150</t>
  </si>
  <si>
    <t>2 02 29999 05 0078 150</t>
  </si>
  <si>
    <t>2 02 30024 05 0040 150</t>
  </si>
  <si>
    <t>2 02 30024 05 0039 150</t>
  </si>
  <si>
    <t>2 02 30024 05 0037 150</t>
  </si>
  <si>
    <t>2 02 30024 05 0016 150</t>
  </si>
  <si>
    <t>2 02 30000 00 0000 150</t>
  </si>
  <si>
    <t>2 02 30024 05 0000 150</t>
  </si>
  <si>
    <r>
      <t xml:space="preserve">Субвенции бюджетам муниципальных районов на осуществление полномочий по составлению (изменению) </t>
    </r>
    <r>
      <rPr>
        <b/>
        <sz val="10"/>
        <color theme="1"/>
        <rFont val="Times New Roman"/>
        <family val="1"/>
        <charset val="204"/>
      </rPr>
      <t>списков кандидатов в присяжные заседатели</t>
    </r>
    <r>
      <rPr>
        <sz val="10"/>
        <color theme="1"/>
        <rFont val="Times New Roman"/>
        <family val="1"/>
        <charset val="204"/>
      </rPr>
      <t xml:space="preserve"> федеральных судов общей юрисдикции в Российской Федерации
</t>
    </r>
  </si>
  <si>
    <r>
      <t xml:space="preserve">Субвенции бюджетам муниципальных районов на осуществление </t>
    </r>
    <r>
      <rPr>
        <b/>
        <sz val="10"/>
        <color theme="1"/>
        <rFont val="Times New Roman"/>
        <family val="1"/>
        <charset val="204"/>
      </rPr>
      <t>первичного воинского учета</t>
    </r>
    <r>
      <rPr>
        <sz val="10"/>
        <color theme="1"/>
        <rFont val="Times New Roman"/>
        <family val="1"/>
        <charset val="204"/>
      </rPr>
      <t xml:space="preserve"> на территориях, где отсутствуют военные комиссариаты</t>
    </r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</si>
  <si>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</si>
  <si>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</si>
  <si>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2 02 10000 00 0000 150</t>
  </si>
  <si>
    <t>2 02 15001 00 0000 150</t>
  </si>
  <si>
    <t>2 02 20000 00 0000 150</t>
  </si>
  <si>
    <t>2 02 29999 05 0000 150</t>
  </si>
  <si>
    <t xml:space="preserve">Субвенции бюджетам бюджетной системы Российской Федерации
</t>
  </si>
  <si>
    <t xml:space="preserve">Субвенции местным бюджетам на выполнение передаваемых полномочий субъектов Российской Федерации
</t>
  </si>
  <si>
    <t>2 02 49999 00 0000 150</t>
  </si>
  <si>
    <t>Прочие межбюджетные трансферты, передаваемые бюджетам</t>
  </si>
  <si>
    <t>2 02 49999 05 0020 150</t>
  </si>
  <si>
    <t>2 02 25169 05 0000 150</t>
  </si>
  <si>
    <t>2 02 25497 05 0000 150</t>
  </si>
  <si>
    <t>2 02 29999 05 0087 150</t>
  </si>
  <si>
    <t>2 02 29999 05 0086 150</t>
  </si>
  <si>
    <t>2 02 25519 05 0000 150</t>
  </si>
  <si>
    <t>Доходы от сдачи в аренду имущества</t>
  </si>
  <si>
    <t xml:space="preserve">Дотации бюджетам муниципальных районов на выравнивание бюджетной обеспеченности из бюджета субъекта Российской Федерации
</t>
  </si>
  <si>
    <t>2 02 15001 05 0000 150</t>
  </si>
  <si>
    <t>Субвенции бюджетам муниципальных районов области на осуществление органами местного самоуправления отдельных  государственных полномочий по санкционированию  финансовыми органами муниципальных образований Саратовской области кассовых выплат получателям средств областного бюджета, областным государственным автономным и бюджетным учреждениям, расположенным на территориях муниципальных образований области</t>
  </si>
  <si>
    <t>Субсидия бюджетам муниципальных районов области на 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</si>
  <si>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2 02 25576 05 0000 150</t>
  </si>
  <si>
    <t>2 02 25210 05 0000 150</t>
  </si>
  <si>
    <t>2 19 25497 05 0000 150</t>
  </si>
  <si>
    <t>Возврат остатков субсидий на реализацию мероприятий по обеспечению жильем молодых семей из бюджетов муниципальных районов</t>
  </si>
  <si>
    <t>2 02 29999 05 0099 150</t>
  </si>
  <si>
    <t>2 02 29999 05 0101 150</t>
  </si>
  <si>
    <r>
      <t xml:space="preserve">Субсидии бюджетам муниципальных районов на обеспечение </t>
    </r>
    <r>
      <rPr>
        <b/>
        <sz val="10"/>
        <color theme="1"/>
        <rFont val="Times New Roman"/>
        <family val="1"/>
        <charset val="204"/>
      </rPr>
      <t>комплексного развития сельских территорий</t>
    </r>
    <r>
      <rPr>
        <sz val="10"/>
        <color theme="1"/>
        <rFont val="Times New Roman"/>
        <family val="1"/>
        <charset val="204"/>
      </rPr>
      <t xml:space="preserve">
</t>
    </r>
  </si>
  <si>
    <r>
      <t xml:space="preserve">Субсидии бюджетам муниципальных районов области на обеспечение повышения оплаты труда </t>
    </r>
    <r>
      <rPr>
        <b/>
        <sz val="10"/>
        <color theme="1"/>
        <rFont val="Times New Roman"/>
        <family val="1"/>
        <charset val="204"/>
      </rPr>
      <t xml:space="preserve">некоторых категорий </t>
    </r>
    <r>
      <rPr>
        <sz val="10"/>
        <color theme="1"/>
        <rFont val="Times New Roman"/>
        <family val="1"/>
        <charset val="204"/>
      </rPr>
      <t>работников муниципальных учреждений</t>
    </r>
  </si>
  <si>
    <r>
      <t xml:space="preserve">Субвенции бюджетам муниципальных районов области на осуществление органами местного самоуправления государственных полномочий по предоставлению гражданам </t>
    </r>
    <r>
      <rPr>
        <b/>
        <sz val="10"/>
        <color theme="1"/>
        <rFont val="Times New Roman"/>
        <family val="1"/>
        <charset val="204"/>
      </rPr>
      <t>субсидий на оплату жилого помещения</t>
    </r>
    <r>
      <rPr>
        <sz val="10"/>
        <color theme="1"/>
        <rFont val="Times New Roman"/>
        <family val="1"/>
        <charset val="204"/>
      </rPr>
      <t xml:space="preserve"> и коммунальных услуг</t>
    </r>
  </si>
  <si>
    <r>
      <t xml:space="preserve">Субвенции бюджетам муниципальных районов области на  </t>
    </r>
    <r>
      <rPr>
        <b/>
        <sz val="10"/>
        <color theme="1"/>
        <rFont val="Times New Roman"/>
        <family val="1"/>
        <charset val="204"/>
      </rPr>
      <t xml:space="preserve">частичное финансирование </t>
    </r>
    <r>
      <rPr>
        <sz val="10"/>
        <color theme="1"/>
        <rFont val="Times New Roman"/>
        <family val="1"/>
        <charset val="204"/>
      </rPr>
      <t>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  </r>
  </si>
  <si>
    <r>
      <t xml:space="preserve">Субвенции бюджетам муниципальных районов области на осуществление органами местного самоуправления государственных полномочий по </t>
    </r>
    <r>
      <rPr>
        <b/>
        <sz val="10"/>
        <color theme="1"/>
        <rFont val="Times New Roman"/>
        <family val="1"/>
        <charset val="204"/>
      </rPr>
      <t>организации предоставления питания</t>
    </r>
    <r>
      <rPr>
        <sz val="10"/>
        <color theme="1"/>
        <rFont val="Times New Roman"/>
        <family val="1"/>
        <charset val="204"/>
      </rPr>
      <t xml:space="preserve">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  </r>
  </si>
  <si>
    <t>2 02 25304 05 0000 150</t>
  </si>
  <si>
    <t>2 02 35120 05 0000 150</t>
  </si>
  <si>
    <t>2 02 35118 05 0000 150</t>
  </si>
  <si>
    <r>
      <t xml:space="preserve">Субвенции бюджетам муниципальных районов области на осуществление органами местного самоуправления отдельных государственных полномочий </t>
    </r>
    <r>
      <rPr>
        <b/>
        <sz val="10"/>
        <color theme="1"/>
        <rFont val="Times New Roman"/>
        <family val="1"/>
        <charset val="204"/>
      </rPr>
      <t>по организации проведения мероприятий при осуществлении деятельности по обращению с животными без владельцев</t>
    </r>
  </si>
  <si>
    <t>2 02 30024 05 0043 150</t>
  </si>
  <si>
    <t>2 02 30024 05 0041 150</t>
  </si>
  <si>
    <t>2 02 30024 05 0042 150</t>
  </si>
  <si>
    <r>
      <t xml:space="preserve">Субвенции бюджетам муниципальных районов на ежемесячное денежное вознаграждение за </t>
    </r>
    <r>
      <rPr>
        <b/>
        <sz val="10"/>
        <color theme="1"/>
        <rFont val="Times New Roman"/>
        <family val="1"/>
        <charset val="204"/>
      </rPr>
      <t>классное руководство</t>
    </r>
  </si>
  <si>
    <r>
      <t xml:space="preserve">Субвенции бюджетам муниципальных районов области на </t>
    </r>
    <r>
      <rPr>
        <b/>
        <sz val="10"/>
        <color theme="1"/>
        <rFont val="Times New Roman"/>
        <family val="1"/>
        <charset val="204"/>
      </rPr>
      <t xml:space="preserve">финансовое обеспечение </t>
    </r>
    <r>
      <rPr>
        <sz val="10"/>
        <color theme="1"/>
        <rFont val="Times New Roman"/>
        <family val="1"/>
        <charset val="204"/>
      </rPr>
      <t xml:space="preserve">образовательной деятельности муниципальных </t>
    </r>
    <r>
      <rPr>
        <b/>
        <sz val="10"/>
        <color theme="1"/>
        <rFont val="Times New Roman"/>
        <family val="1"/>
        <charset val="204"/>
      </rPr>
      <t xml:space="preserve">дошкольных </t>
    </r>
    <r>
      <rPr>
        <sz val="10"/>
        <color theme="1"/>
        <rFont val="Times New Roman"/>
        <family val="1"/>
        <charset val="204"/>
      </rPr>
      <t>образовательных организаций</t>
    </r>
  </si>
  <si>
    <r>
      <t xml:space="preserve">Субвенции бюджетам муниципальных районов области на осуществление органами местного самоуправления отдельных государственных полномочий </t>
    </r>
    <r>
      <rPr>
        <b/>
        <sz val="10"/>
        <color theme="1"/>
        <rFont val="Times New Roman"/>
        <family val="1"/>
        <charset val="204"/>
      </rPr>
      <t xml:space="preserve">на организацию </t>
    </r>
    <r>
      <rPr>
        <sz val="10"/>
        <color theme="1"/>
        <rFont val="Times New Roman"/>
        <family val="1"/>
        <charset val="204"/>
      </rPr>
      <t>проведения мероприятий</t>
    </r>
    <r>
      <rPr>
        <b/>
        <sz val="10"/>
        <color theme="1"/>
        <rFont val="Times New Roman"/>
        <family val="1"/>
        <charset val="204"/>
      </rPr>
      <t xml:space="preserve"> по отлову и содержанию безнадзорных животных</t>
    </r>
  </si>
  <si>
    <r>
      <t>Субвенции бюджетам муниципальных районов области на  проведение мероприятий</t>
    </r>
    <r>
      <rPr>
        <b/>
        <sz val="10"/>
        <color theme="1"/>
        <rFont val="Times New Roman"/>
        <family val="1"/>
        <charset val="204"/>
      </rPr>
      <t xml:space="preserve"> по отлову и содержанию безнадзорных животных</t>
    </r>
  </si>
  <si>
    <r>
      <t xml:space="preserve">Субвенции бюджетам муниципальных районов области на обеспечение служебными жилыми помещениями </t>
    </r>
    <r>
      <rPr>
        <b/>
        <sz val="10"/>
        <color theme="1"/>
        <rFont val="Times New Roman"/>
        <family val="1"/>
        <charset val="204"/>
      </rPr>
      <t>медицинских работников</t>
    </r>
    <r>
      <rPr>
        <sz val="10"/>
        <color theme="1"/>
        <rFont val="Times New Roman"/>
        <family val="1"/>
        <charset val="204"/>
      </rPr>
      <t xml:space="preserve"> (в рамках достижения соответствующих задач федерального проекта)</t>
    </r>
  </si>
  <si>
    <r>
      <t xml:space="preserve">Субвенции бюджетам муниципальных районов области </t>
    </r>
    <r>
      <rPr>
        <b/>
        <sz val="10"/>
        <color theme="1"/>
        <rFont val="Times New Roman"/>
        <family val="1"/>
        <charset val="204"/>
      </rPr>
      <t xml:space="preserve">на осуществление </t>
    </r>
    <r>
      <rPr>
        <sz val="10"/>
        <color theme="1"/>
        <rFont val="Times New Roman"/>
        <family val="1"/>
        <charset val="204"/>
      </rPr>
      <t xml:space="preserve">переданных органам местного самоуправления области государственных полномочий по обеспечению жилыми помещениями </t>
    </r>
    <r>
      <rPr>
        <b/>
        <sz val="10"/>
        <color theme="1"/>
        <rFont val="Times New Roman"/>
        <family val="1"/>
        <charset val="204"/>
      </rPr>
      <t xml:space="preserve">медицинских работников </t>
    </r>
    <r>
      <rPr>
        <sz val="10"/>
        <color theme="1"/>
        <rFont val="Times New Roman"/>
        <family val="1"/>
        <charset val="204"/>
      </rPr>
      <t>(в рамках достижения соответствующих задач федерального проекта)</t>
    </r>
  </si>
  <si>
    <t>2 02 49999 05 0015 150</t>
  </si>
  <si>
    <t xml:space="preserve">Дотации бюджетам муниципальных районов на поддержку мер по обеспечению сбалансированности бюджетов
</t>
  </si>
  <si>
    <t xml:space="preserve">Дотации бюджетам на поддержку мер по обеспечению сбалансированности бюджетов
</t>
  </si>
  <si>
    <t>2 02 15002 00 0000 150</t>
  </si>
  <si>
    <t>2 02 15002 05 0000 150</t>
  </si>
  <si>
    <t>2 02 49999 05 0006 150</t>
  </si>
  <si>
    <t>Межбюджетные трансферты, передаваемые бюджетам муниципальных районов области за счет резервного фонда Правительства области</t>
  </si>
  <si>
    <t>2 02 35303 05 0000 150</t>
  </si>
  <si>
    <t>2 02 49999 05 0013 150</t>
  </si>
  <si>
    <t>Межбюджетные трансферты, передаваемые бюджетам муниципальных районов области в целях обеспечения надлежащего осуществления полномочий по решению вопросов местного значения</t>
  </si>
  <si>
    <t>2 02 49999 05 0040 150</t>
  </si>
  <si>
    <t>Межбюджетные трансферты, передаваемые бюджетам муниципальных районов области на развитие системы водоснабжения, предназначенной для обеспечения водой жителей и учреждений социального обслуживания</t>
  </si>
  <si>
    <t>Единица измерения - тыс. руб.</t>
  </si>
  <si>
    <t>1 06 04000 02 0000 110</t>
  </si>
  <si>
    <t>Транспортный налог</t>
  </si>
  <si>
    <t>2 02 29999 05 0074 150</t>
  </si>
  <si>
    <t xml:space="preserve">Субсидия бюджетам муниципальных районов области на реализацию расходных обязательств, возникающих при выполнении полномочий по решению вопросов местного значения </t>
  </si>
  <si>
    <t>2 02 29999 05 0077 151</t>
  </si>
  <si>
    <t>Субсидия бюджетам муниципальных районов области на выполнение расходных обязательств, связанных с погашением кредиторской задолженности, образовавшейся по состоянию на 1 января 2018 года, по уплате начислений на выплаты по оплате труда, налогов, оказанию мер социальной поддержки населения</t>
  </si>
  <si>
    <t>Межбюджетные трансферты, передаваемые бюджетам муниципальных районов области стимулирующего (поощрительного) характера</t>
  </si>
  <si>
    <t>Межбюджетные трансферты, передаваемые бюджетам муниципальных районов области на содействие в уточнении сведений о границах населенных пунктов и территориальных зон в ЕГРН</t>
  </si>
  <si>
    <t>2 02 45453 05 0000 150</t>
  </si>
  <si>
    <t>Межбюджетные трансферты, передаваемые бюджетам муниципальных районов области на создание виртуальных концертных залов</t>
  </si>
  <si>
    <t>2 02 49999 05 0017 150</t>
  </si>
  <si>
    <t>2 02 49999 05 0026 150</t>
  </si>
  <si>
    <t>Наименование бюджета        Бюджет Пугачевского муниципального района Саратовской области</t>
  </si>
  <si>
    <t xml:space="preserve"> 2 02 25467 05 0000 150</t>
  </si>
  <si>
    <t>на 2022 г. (очередной финансовый год)</t>
  </si>
  <si>
    <t xml:space="preserve">на 2023 г. (первый год планового периода) </t>
  </si>
  <si>
    <t>на 2024 г. (второй  год планового периода)</t>
  </si>
  <si>
    <t>1 11 05030 00 0000 120</t>
  </si>
  <si>
    <t>Доходы, от сдачи в аренду имущества, находящегося в оперативном управлении органов государственной власти, органов местного самоуправления</t>
  </si>
  <si>
    <t>Субсидии бюджетам муниципальных районов области на обеспечение условий для функционирования центров образования естественно-научной и технологической направленностей в общеобразовательных организациях</t>
  </si>
  <si>
    <t>2 02 29999 05 0108 150</t>
  </si>
  <si>
    <t>2 02 29999 05 0111 150</t>
  </si>
  <si>
    <t>Исполнение бюджета за 2020 год</t>
  </si>
  <si>
    <t>Межбюджетные трансферты, передаваемые бюджетам муниципальных районов области на благоустройство территорий муниципальных образовательных организаций</t>
  </si>
  <si>
    <t>2 02 49999 05 0054 150</t>
  </si>
  <si>
    <t>2 02 49999 05 0060 150</t>
  </si>
  <si>
    <t>Межбюджетные трансферты, передаваемые бюджетам муниципальных районов области на достижение надлежащего уровня оплаты труда в органах местного самоуправления</t>
  </si>
  <si>
    <t>Межбюджетные трансферты, передаваемые бюджетам муниципальных районов области на осуществление мероприятий с целью оформления прав собственности на бесхозяйные объекты газофикации</t>
  </si>
  <si>
    <t>Доходы от возврата неиспользованных остатков субсидий, субвенций иных межбюджетных трансфертов</t>
  </si>
  <si>
    <t>Возврат неиспользованных остатков субсидий, субвенций прошлых лет</t>
  </si>
  <si>
    <t>2 18 00000 00 0000 150</t>
  </si>
  <si>
    <t>2 19 00000 00 0000 150</t>
  </si>
  <si>
    <t>Субвенции бюджетам муниципальных районов на проведение Всероссийской переписи населения 2020 года</t>
  </si>
  <si>
    <t>2 02 35469 05 0000 150</t>
  </si>
  <si>
    <t>Субсидии бюджетам муниципальных районов на обеспечение жильем молодых семей</t>
  </si>
  <si>
    <t>2 02 49999 05 0044 150</t>
  </si>
  <si>
    <t>Кассовые поступления в текущем финансовом году (по состоянию на "01" октября 2020 г.)</t>
  </si>
  <si>
    <t>Утвержден-ный план доходов бюджета на 2021 г. (на 1 октября 2021г)</t>
  </si>
  <si>
    <t>Изменения</t>
  </si>
  <si>
    <t>Прогноз доходов бюджета 1 чтение</t>
  </si>
  <si>
    <t>Прогноз доходов бюджета 2 чтение</t>
  </si>
  <si>
    <t>2 02 25491 05 0000 150</t>
  </si>
  <si>
    <t>Субсидии бюджетам муниципальных районов области на обеспечение условий для внедрения цифровой образовательной среды  в общеобразовательных организациях</t>
  </si>
  <si>
    <t xml:space="preserve">Субсидии бюджетам муниципальных районов на обеспечение образовательных организаций материально-технической базой для внедрения цифровой образовательной среды
</t>
  </si>
  <si>
    <t xml:space="preserve"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</si>
  <si>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>2 02 25097 05 0000 150</t>
  </si>
  <si>
    <t xml:space="preserve"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
</t>
  </si>
  <si>
    <t xml:space="preserve"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</si>
  <si>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>2 02 25511 05 0000 150</t>
  </si>
  <si>
    <t xml:space="preserve">Субсидии бюджетам муниципальных районов на проведение комплексных кадастровых работ
</t>
  </si>
  <si>
    <t>Субсидии бюджетам муниципальных районов области на обеспечение условий для создания центров образования цифрового и гуманитарного профилей</t>
  </si>
  <si>
    <t>Уточненный бюджет</t>
  </si>
  <si>
    <r>
      <t xml:space="preserve">субсидии бюджетам муниципальных районов области на техническое </t>
    </r>
    <r>
      <rPr>
        <b/>
        <sz val="10"/>
        <color theme="1"/>
        <rFont val="Times New Roman"/>
        <family val="1"/>
        <charset val="204"/>
      </rPr>
      <t>оснащение муниципальных музеев</t>
    </r>
  </si>
  <si>
    <t>2 02 25590 05 0112 150</t>
  </si>
  <si>
    <t>Бюджет, уточненный решением от 25.01.2022 года №2</t>
  </si>
  <si>
    <t>Факт на 06.04.22</t>
  </si>
  <si>
    <t>Прочие дотации</t>
  </si>
  <si>
    <t>Прочие дотации бюджетам муниципальных районов</t>
  </si>
  <si>
    <t>2 02 19999 00 0000 150</t>
  </si>
  <si>
    <t>2 02 19999 05 0000 150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</si>
  <si>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</si>
  <si>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2 18 00000 00 0000 000</t>
  </si>
  <si>
    <t>2 18 05030 05 0000 150</t>
  </si>
  <si>
    <t>2  18 05010 05 0000 150</t>
  </si>
  <si>
    <t>2 19 00000 00 0000 000</t>
  </si>
  <si>
    <t>2 19 60000 00 0000 000</t>
  </si>
  <si>
    <t>2 19 60010 05 0000 150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</si>
  <si>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
</t>
  </si>
  <si>
    <t xml:space="preserve">Доходы бюджетов муниципальных районов от возврата бюджетными учреждениями остатков субсидий прошлых лет
</t>
  </si>
  <si>
    <t xml:space="preserve">Доходы бюджетов муниципальных районов от возврата иными организациями остатков субсидий прошлых лет
</t>
  </si>
  <si>
    <t xml:space="preserve">ВОЗВРАТ ОСТАТКОВ СУБСИДИЙ, СУБВЕНЦИЙ И ИНЫХ МЕЖБЮДЖЕТНЫХ ТРАНСФЕРТОВ, ИМЕЮЩИХ ЦЕЛЕВОЕ НАЗНАЧЕНИЕ, ПРОШЛЫХ ЛЕТ
</t>
  </si>
  <si>
    <r>
      <t xml:space="preserve">2 02 45454 05 </t>
    </r>
    <r>
      <rPr>
        <u/>
        <sz val="8"/>
        <color theme="1"/>
        <rFont val="Times New Roman"/>
        <family val="1"/>
        <charset val="204"/>
      </rPr>
      <t>0000</t>
    </r>
    <r>
      <rPr>
        <sz val="8"/>
        <color theme="1"/>
        <rFont val="Times New Roman"/>
        <family val="1"/>
        <charset val="204"/>
      </rPr>
      <t xml:space="preserve"> 150</t>
    </r>
  </si>
  <si>
    <t>2 02 49999 05 0070 150</t>
  </si>
  <si>
    <t>1 13 00000 00 0000 000</t>
  </si>
  <si>
    <t>План, уточненный решением от 19.07.22г №36</t>
  </si>
  <si>
    <t>Налоги на имущество</t>
  </si>
  <si>
    <t>1 06 00000 00 0000 000</t>
  </si>
  <si>
    <t>План, уточненный решением от 23 сентября 2022 года №49</t>
  </si>
  <si>
    <t>Субсидии бюджетам муниципальных районов области на финансовое обеспечение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Саратовской области</t>
  </si>
  <si>
    <t>2 02 29999 05 0123 150</t>
  </si>
  <si>
    <t>2023 год</t>
  </si>
  <si>
    <t>2024 год</t>
  </si>
  <si>
    <t>2025 год</t>
  </si>
  <si>
    <r>
      <t xml:space="preserve">Субвенции бюджетам муниципальных районов области на осуществление органами местного самоуправления отдельных государственных полномочий по </t>
    </r>
    <r>
      <rPr>
        <b/>
        <sz val="10"/>
        <color theme="1"/>
        <rFont val="Times New Roman"/>
        <family val="1"/>
        <charset val="204"/>
      </rPr>
      <t>государственному управлению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охраной труда</t>
    </r>
  </si>
  <si>
    <r>
      <t>Субвенции бюджетам муниципальных районов области н</t>
    </r>
    <r>
      <rPr>
        <b/>
        <sz val="10"/>
        <color theme="1"/>
        <rFont val="Times New Roman"/>
        <family val="1"/>
        <charset val="204"/>
      </rPr>
      <t>а  предоставление питания</t>
    </r>
    <r>
      <rPr>
        <sz val="10"/>
        <color theme="1"/>
        <rFont val="Times New Roman"/>
        <family val="1"/>
        <charset val="204"/>
      </rPr>
      <t xml:space="preserve">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  </r>
  </si>
  <si>
    <r>
      <t>Субвенции бюджетам муниципальных районов области н</t>
    </r>
    <r>
      <rPr>
        <b/>
        <sz val="10"/>
        <color theme="1"/>
        <rFont val="Times New Roman"/>
        <family val="1"/>
        <charset val="204"/>
      </rPr>
      <t>а  компенсацию стоимости горячего питания</t>
    </r>
    <r>
      <rPr>
        <sz val="10"/>
        <color theme="1"/>
        <rFont val="Times New Roman"/>
        <family val="1"/>
        <charset val="204"/>
      </rPr>
      <t xml:space="preserve"> родителям (законным представителям) обучающихся по образовательным программам начального общего образования на дому детей инвалидов и детей, нуждающихся в длительном лечении, которые по состоянию здоровья временно или постоянно не могут посещать образовательные организации</t>
    </r>
  </si>
  <si>
    <t>2 02 49999 05 0048 150</t>
  </si>
  <si>
    <t>Исполнение бюджета за 2021 год</t>
  </si>
  <si>
    <t>Прогноз доходов бюджета</t>
  </si>
  <si>
    <t>Утвержденный план доходов бюджета на 2022 г. (на 1 октября 2022г)</t>
  </si>
  <si>
    <t>Оценка исполнения бюджета по доходам за 2022 год</t>
  </si>
  <si>
    <t>Финансовое управление администрации Пугачевского муниципального района Саратовской области</t>
  </si>
  <si>
    <t xml:space="preserve">Реестр источников доходов бюджета Пугачевского муниципального района Саратовской области
на 2023 год и плановый период 2024 и 2025 годов
</t>
  </si>
  <si>
    <t>2 02 30024 05 0045 150</t>
  </si>
  <si>
    <t>Исполнено на 01.11.2022</t>
  </si>
  <si>
    <t>2 02 49999 05 0067 150</t>
  </si>
  <si>
    <t>2 02 49999 05 0084 150</t>
  </si>
  <si>
    <t>Межбюджетные трансферты, передаваемые бюджетам муниципальных районов области на обновление спортивного оборудования и инвентаря спортивных залов образовательных учреждений области, расположенных в сельской местности, для реализации рабочей программы учебного предмета «Физическая культура»</t>
  </si>
  <si>
    <t xml:space="preserve"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</si>
  <si>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>Субсидии бюджетам муниципальных районов области на 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</si>
  <si>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Субсидии бюджетам муниципальных районов на реализацию мероприятий по обеспечению жильем молодых семей
</t>
  </si>
  <si>
    <t>Субсидии бюджетам муниципальных районов на поддержку отрасли культуры</t>
  </si>
  <si>
    <t>Субсидии бюджетам муниципальных районов области на сохранение достигнутых показателей повышения оплаты труда отдельных категорий работников бюджетной сферы</t>
  </si>
  <si>
    <t>Субсидии бюджетам муниципальных районов области на проведение капитального и текущего ремонтов муниципальных образовательных организаций</t>
  </si>
  <si>
    <t xml:space="preserve">Субсидии бюджетам муниципальных районов области на обеспечение капитального ремонта и ремонта автомобильных дорог общего пользования местного значения муниципальных районов области за счет средств областного дорожного фонда
</t>
  </si>
  <si>
    <t>Субвенции бюджетам муниципальных районов области на финансовое обеспечение образовательной деятельности муниципальных общеобразовательных учреждений</t>
  </si>
  <si>
    <t xml:space="preserve"> Субвенции бюджетам муниципальных районов области на осуществление органами местного самоуправления государственных полномочий по созданию и организации деятельности комиссий по делам несовершеннолетних и защите их прав</t>
  </si>
  <si>
    <t>Субвенции  бюджетам муниципальных районов области на исполнение государственных полномочий по расчету и предоставлению дотаций поселениям</t>
  </si>
  <si>
    <t>Субвенции бюджетам муниципальных районов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</si>
  <si>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 xml:space="preserve">Субвенции бюджетам муниципальных районов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</si>
  <si>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Субвенции бюджетам муниципальных районов области на  компенсацию 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</si>
  <si>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r>
      <t xml:space="preserve">Субвенции бюджетам муниципальных районов области на осуществление органами местного самоуправления  государственных полномочий по </t>
    </r>
    <r>
      <rPr>
        <u/>
        <sz val="10"/>
        <color theme="1"/>
        <rFont val="Times New Roman"/>
        <family val="1"/>
        <charset val="204"/>
      </rPr>
      <t xml:space="preserve">организации </t>
    </r>
    <r>
      <rPr>
        <sz val="10"/>
        <color theme="1"/>
        <rFont val="Times New Roman"/>
        <family val="1"/>
        <charset val="204"/>
      </rPr>
      <t>предоставления гражданам субсидий на оплату жилого помещения и коммунальных услуг</t>
    </r>
  </si>
  <si>
    <r>
      <t>Субвенции бюджетам муниципальных районов области на осуществление органами местного самоуправления отдельных государственных полномочий</t>
    </r>
    <r>
      <rPr>
        <i/>
        <sz val="10"/>
        <color theme="1"/>
        <rFont val="Times New Roman"/>
        <family val="1"/>
        <charset val="204"/>
      </rPr>
      <t xml:space="preserve"> по осуществлению деятельности </t>
    </r>
    <r>
      <rPr>
        <sz val="10"/>
        <color theme="1"/>
        <rFont val="Times New Roman"/>
        <family val="1"/>
        <charset val="204"/>
      </rPr>
      <t>по опеке и попечительству в отношении совершеннолетних граждан</t>
    </r>
  </si>
  <si>
    <r>
      <t xml:space="preserve">Субвенции бюджетам муниципальных районов области на осуществление органами местного самоуправления государственных полномочий по  </t>
    </r>
    <r>
      <rPr>
        <u/>
        <sz val="10"/>
        <color theme="1"/>
        <rFont val="Times New Roman"/>
        <family val="1"/>
        <charset val="204"/>
      </rPr>
      <t xml:space="preserve">организации </t>
    </r>
    <r>
      <rPr>
        <sz val="10"/>
        <color theme="1"/>
        <rFont val="Times New Roman"/>
        <family val="1"/>
        <charset val="204"/>
      </rPr>
      <t xml:space="preserve">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 </t>
    </r>
  </si>
  <si>
    <t>Межбюджетные трансферты, передаваемые бюджетам муниципальных районов области на создание модельных муниципальных библиотек</t>
  </si>
  <si>
    <t>Межбюджетные трансферты, передаваемые бюджетам муниципальных районов области на размещение социально значимой информации в печатных средствах массовой информации, учрежденных органами местного самоуправления</t>
  </si>
  <si>
    <t xml:space="preserve">Межбюджетные трансферты, передаваемые бюджетам муниципальных районов области на осуществление мероприятий  в области энергосбережения и повышения энергетической эффективности
</t>
  </si>
  <si>
    <t>Межбюджетные трансферты, передаваемые бюджетам муниципальных районов области на оснащение и укрепление материально-технической базы образовательных организаций</t>
  </si>
  <si>
    <t>Межбюджетные трансферты, передаваемые бюджетам муниципальных районов области на проведение капитального и текущего ремонта, техническое оснащение муниципальных учреждений культурно-досугового типа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</si>
</sst>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#,##0.0"/>
    <numFmt numFmtId="166" formatCode="0_ ;\-0\ "/>
  </numFmts>
  <fonts count="67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color indexed="8"/>
      <name val="Arial Cyr"/>
      <family val="2"/>
      <charset val="204"/>
    </font>
    <font>
      <sz val="11"/>
      <name val="Times New Roman"/>
      <family val="1"/>
      <charset val="204"/>
    </font>
    <font>
      <b/>
      <sz val="8"/>
      <name val="Arial Cyr"/>
      <charset val="204"/>
    </font>
    <font>
      <b/>
      <sz val="8"/>
      <color indexed="8"/>
      <name val="Arial Cyr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 Cyr"/>
      <charset val="204"/>
    </font>
    <font>
      <i/>
      <sz val="9"/>
      <color theme="1"/>
      <name val="Arial Cyr"/>
      <charset val="204"/>
    </font>
    <font>
      <sz val="9"/>
      <color theme="1"/>
      <name val="Arial Cyr"/>
      <charset val="204"/>
    </font>
    <font>
      <b/>
      <i/>
      <sz val="9"/>
      <color theme="1"/>
      <name val="Arial Cyr"/>
      <charset val="204"/>
    </font>
    <font>
      <b/>
      <sz val="9"/>
      <color theme="1"/>
      <name val="Arial Cyr"/>
      <charset val="204"/>
    </font>
    <font>
      <sz val="10"/>
      <color theme="1"/>
      <name val="Arial Cyr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9"/>
      <color rgb="FF0070C0"/>
      <name val="Arial Cyr"/>
      <charset val="204"/>
    </font>
    <font>
      <b/>
      <sz val="10"/>
      <color rgb="FF0070C0"/>
      <name val="Arial Cyr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 Cyr"/>
      <family val="2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FF0000"/>
      <name val="Arial Cyr"/>
      <family val="2"/>
      <charset val="204"/>
    </font>
    <font>
      <sz val="8"/>
      <color rgb="FFFF0000"/>
      <name val="Arial Cyr"/>
      <family val="2"/>
      <charset val="204"/>
    </font>
    <font>
      <b/>
      <sz val="14"/>
      <color theme="1"/>
      <name val="Times New Roman"/>
      <family val="1"/>
      <charset val="204"/>
    </font>
    <font>
      <b/>
      <sz val="9"/>
      <name val="Arial Cyr"/>
      <charset val="204"/>
    </font>
    <font>
      <b/>
      <sz val="12"/>
      <color theme="1"/>
      <name val="Arial Cyr"/>
      <charset val="204"/>
    </font>
    <font>
      <u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7030A0"/>
      <name val="Arial Cyr"/>
      <charset val="204"/>
    </font>
    <font>
      <i/>
      <sz val="9"/>
      <color theme="9" tint="-0.499984740745262"/>
      <name val="Arial Cyr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7030A0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b/>
      <sz val="8"/>
      <color rgb="FF7030A0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u/>
      <sz val="8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4" fillId="0" borderId="0"/>
    <xf numFmtId="0" fontId="24" fillId="0" borderId="0"/>
    <xf numFmtId="0" fontId="25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164" fontId="1" fillId="0" borderId="0" applyFont="0" applyFill="0" applyBorder="0" applyAlignment="0" applyProtection="0"/>
    <xf numFmtId="0" fontId="64" fillId="0" borderId="0"/>
  </cellStyleXfs>
  <cellXfs count="123">
    <xf numFmtId="0" fontId="0" fillId="0" borderId="0" xfId="0"/>
    <xf numFmtId="0" fontId="20" fillId="0" borderId="0" xfId="0" applyFont="1"/>
    <xf numFmtId="0" fontId="19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vertical="center" wrapText="1"/>
    </xf>
    <xf numFmtId="0" fontId="31" fillId="0" borderId="0" xfId="0" applyFont="1"/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3" fillId="24" borderId="10" xfId="0" applyFont="1" applyFill="1" applyBorder="1" applyAlignment="1">
      <alignment vertical="top" wrapText="1"/>
    </xf>
    <xf numFmtId="0" fontId="32" fillId="24" borderId="0" xfId="0" applyFont="1" applyFill="1" applyAlignment="1">
      <alignment horizontal="center" vertical="top" wrapText="1"/>
    </xf>
    <xf numFmtId="0" fontId="23" fillId="0" borderId="0" xfId="0" applyFont="1"/>
    <xf numFmtId="0" fontId="34" fillId="0" borderId="0" xfId="0" applyFont="1"/>
    <xf numFmtId="0" fontId="35" fillId="0" borderId="0" xfId="0" applyFont="1" applyAlignment="1">
      <alignment vertical="center"/>
    </xf>
    <xf numFmtId="0" fontId="30" fillId="0" borderId="0" xfId="0" applyFont="1"/>
    <xf numFmtId="0" fontId="37" fillId="24" borderId="0" xfId="0" applyFont="1" applyFill="1" applyAlignment="1">
      <alignment horizontal="center" vertical="center" wrapText="1"/>
    </xf>
    <xf numFmtId="165" fontId="38" fillId="24" borderId="11" xfId="0" applyNumberFormat="1" applyFont="1" applyFill="1" applyBorder="1" applyAlignment="1">
      <alignment vertical="top" wrapText="1"/>
    </xf>
    <xf numFmtId="165" fontId="36" fillId="24" borderId="11" xfId="0" applyNumberFormat="1" applyFont="1" applyFill="1" applyBorder="1" applyAlignment="1">
      <alignment vertical="top" wrapText="1"/>
    </xf>
    <xf numFmtId="49" fontId="40" fillId="24" borderId="11" xfId="0" applyNumberFormat="1" applyFont="1" applyFill="1" applyBorder="1" applyAlignment="1">
      <alignment horizontal="center" vertical="top" wrapText="1"/>
    </xf>
    <xf numFmtId="165" fontId="40" fillId="24" borderId="0" xfId="0" applyNumberFormat="1" applyFont="1" applyFill="1" applyAlignment="1">
      <alignment vertical="top" wrapText="1"/>
    </xf>
    <xf numFmtId="165" fontId="40" fillId="24" borderId="0" xfId="0" applyNumberFormat="1" applyFont="1" applyFill="1" applyAlignment="1">
      <alignment horizontal="left" vertical="top" wrapText="1"/>
    </xf>
    <xf numFmtId="165" fontId="36" fillId="24" borderId="0" xfId="0" applyNumberFormat="1" applyFont="1" applyFill="1" applyAlignment="1">
      <alignment vertical="top" wrapText="1"/>
    </xf>
    <xf numFmtId="165" fontId="40" fillId="24" borderId="0" xfId="0" applyNumberFormat="1" applyFont="1" applyFill="1" applyAlignment="1">
      <alignment horizontal="left" vertical="top"/>
    </xf>
    <xf numFmtId="165" fontId="36" fillId="24" borderId="0" xfId="0" applyNumberFormat="1" applyFont="1" applyFill="1" applyAlignment="1">
      <alignment horizontal="left" vertical="top"/>
    </xf>
    <xf numFmtId="0" fontId="40" fillId="24" borderId="0" xfId="0" applyFont="1" applyFill="1" applyAlignment="1">
      <alignment horizontal="center" vertical="top" wrapText="1"/>
    </xf>
    <xf numFmtId="0" fontId="33" fillId="24" borderId="0" xfId="0" applyFont="1" applyFill="1" applyAlignment="1">
      <alignment vertical="top" wrapText="1"/>
    </xf>
    <xf numFmtId="0" fontId="32" fillId="24" borderId="11" xfId="0" applyFont="1" applyFill="1" applyBorder="1" applyAlignment="1">
      <alignment vertical="top" wrapText="1"/>
    </xf>
    <xf numFmtId="0" fontId="32" fillId="24" borderId="10" xfId="0" applyFont="1" applyFill="1" applyBorder="1" applyAlignment="1">
      <alignment vertical="top" wrapText="1"/>
    </xf>
    <xf numFmtId="0" fontId="40" fillId="24" borderId="11" xfId="0" applyFont="1" applyFill="1" applyBorder="1" applyAlignment="1">
      <alignment horizontal="center" vertical="top" wrapText="1"/>
    </xf>
    <xf numFmtId="0" fontId="41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49" fontId="40" fillId="24" borderId="10" xfId="0" applyNumberFormat="1" applyFont="1" applyFill="1" applyBorder="1" applyAlignment="1">
      <alignment horizontal="center" vertical="top" wrapText="1"/>
    </xf>
    <xf numFmtId="165" fontId="33" fillId="24" borderId="11" xfId="45" applyNumberFormat="1" applyFont="1" applyFill="1" applyBorder="1" applyAlignment="1" applyProtection="1">
      <alignment horizontal="right" vertical="top" wrapText="1"/>
    </xf>
    <xf numFmtId="0" fontId="45" fillId="0" borderId="0" xfId="0" applyFont="1" applyAlignment="1">
      <alignment vertical="center"/>
    </xf>
    <xf numFmtId="0" fontId="38" fillId="24" borderId="0" xfId="0" applyFont="1" applyFill="1" applyAlignment="1">
      <alignment vertical="top"/>
    </xf>
    <xf numFmtId="0" fontId="44" fillId="24" borderId="0" xfId="0" applyFont="1" applyFill="1" applyAlignment="1">
      <alignment horizontal="center" vertical="top" wrapText="1"/>
    </xf>
    <xf numFmtId="165" fontId="40" fillId="24" borderId="11" xfId="0" applyNumberFormat="1" applyFont="1" applyFill="1" applyBorder="1" applyAlignment="1">
      <alignment vertical="top" wrapText="1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26" fillId="0" borderId="0" xfId="0" applyFont="1"/>
    <xf numFmtId="0" fontId="49" fillId="0" borderId="0" xfId="0" applyFont="1"/>
    <xf numFmtId="4" fontId="36" fillId="24" borderId="0" xfId="0" applyNumberFormat="1" applyFont="1" applyFill="1" applyAlignment="1">
      <alignment vertical="top" wrapText="1"/>
    </xf>
    <xf numFmtId="0" fontId="28" fillId="25" borderId="0" xfId="0" applyFont="1" applyFill="1"/>
    <xf numFmtId="165" fontId="33" fillId="24" borderId="11" xfId="0" applyNumberFormat="1" applyFont="1" applyFill="1" applyBorder="1" applyAlignment="1">
      <alignment vertical="top" wrapText="1"/>
    </xf>
    <xf numFmtId="165" fontId="32" fillId="24" borderId="11" xfId="0" applyNumberFormat="1" applyFont="1" applyFill="1" applyBorder="1" applyAlignment="1">
      <alignment vertical="top" wrapText="1"/>
    </xf>
    <xf numFmtId="0" fontId="22" fillId="24" borderId="0" xfId="0" applyFont="1" applyFill="1" applyAlignment="1">
      <alignment horizontal="center" vertical="center" wrapText="1"/>
    </xf>
    <xf numFmtId="0" fontId="33" fillId="24" borderId="0" xfId="0" applyFont="1" applyFill="1"/>
    <xf numFmtId="165" fontId="38" fillId="24" borderId="10" xfId="0" applyNumberFormat="1" applyFont="1" applyFill="1" applyBorder="1" applyAlignment="1">
      <alignment vertical="top" wrapText="1"/>
    </xf>
    <xf numFmtId="0" fontId="50" fillId="24" borderId="0" xfId="0" applyFont="1" applyFill="1" applyAlignment="1">
      <alignment vertical="top"/>
    </xf>
    <xf numFmtId="165" fontId="52" fillId="24" borderId="11" xfId="0" applyNumberFormat="1" applyFont="1" applyFill="1" applyBorder="1" applyAlignment="1">
      <alignment vertical="top" wrapText="1"/>
    </xf>
    <xf numFmtId="0" fontId="27" fillId="24" borderId="10" xfId="0" applyFont="1" applyFill="1" applyBorder="1"/>
    <xf numFmtId="0" fontId="32" fillId="24" borderId="10" xfId="0" applyFont="1" applyFill="1" applyBorder="1" applyAlignment="1">
      <alignment horizontal="right" vertical="top" wrapText="1"/>
    </xf>
    <xf numFmtId="165" fontId="36" fillId="24" borderId="10" xfId="0" applyNumberFormat="1" applyFont="1" applyFill="1" applyBorder="1" applyAlignment="1">
      <alignment vertical="top" wrapText="1"/>
    </xf>
    <xf numFmtId="0" fontId="33" fillId="24" borderId="0" xfId="0" applyFont="1" applyFill="1" applyAlignment="1">
      <alignment horizontal="center" vertical="top" wrapText="1"/>
    </xf>
    <xf numFmtId="0" fontId="40" fillId="24" borderId="10" xfId="0" applyFont="1" applyFill="1" applyBorder="1" applyAlignment="1">
      <alignment horizontal="center" vertical="top" wrapText="1"/>
    </xf>
    <xf numFmtId="0" fontId="27" fillId="24" borderId="11" xfId="0" applyFont="1" applyFill="1" applyBorder="1"/>
    <xf numFmtId="165" fontId="38" fillId="24" borderId="0" xfId="0" applyNumberFormat="1" applyFont="1" applyFill="1" applyAlignment="1">
      <alignment vertical="top"/>
    </xf>
    <xf numFmtId="165" fontId="50" fillId="24" borderId="0" xfId="0" applyNumberFormat="1" applyFont="1" applyFill="1" applyAlignment="1">
      <alignment vertical="top"/>
    </xf>
    <xf numFmtId="165" fontId="56" fillId="24" borderId="0" xfId="0" applyNumberFormat="1" applyFont="1" applyFill="1" applyAlignment="1">
      <alignment vertical="top" wrapText="1"/>
    </xf>
    <xf numFmtId="165" fontId="56" fillId="24" borderId="0" xfId="0" applyNumberFormat="1" applyFont="1" applyFill="1" applyAlignment="1">
      <alignment horizontal="left" vertical="top"/>
    </xf>
    <xf numFmtId="165" fontId="57" fillId="24" borderId="0" xfId="0" applyNumberFormat="1" applyFont="1" applyFill="1" applyAlignment="1">
      <alignment vertical="top"/>
    </xf>
    <xf numFmtId="165" fontId="58" fillId="24" borderId="0" xfId="0" applyNumberFormat="1" applyFont="1" applyFill="1" applyAlignment="1">
      <alignment vertical="top"/>
    </xf>
    <xf numFmtId="165" fontId="56" fillId="24" borderId="11" xfId="0" applyNumberFormat="1" applyFont="1" applyFill="1" applyBorder="1" applyAlignment="1">
      <alignment vertical="top" wrapText="1"/>
    </xf>
    <xf numFmtId="165" fontId="57" fillId="24" borderId="11" xfId="0" applyNumberFormat="1" applyFont="1" applyFill="1" applyBorder="1" applyAlignment="1">
      <alignment vertical="top" wrapText="1"/>
    </xf>
    <xf numFmtId="165" fontId="60" fillId="24" borderId="11" xfId="0" applyNumberFormat="1" applyFont="1" applyFill="1" applyBorder="1" applyAlignment="1">
      <alignment vertical="top" wrapText="1"/>
    </xf>
    <xf numFmtId="165" fontId="61" fillId="24" borderId="11" xfId="0" applyNumberFormat="1" applyFont="1" applyFill="1" applyBorder="1" applyAlignment="1">
      <alignment vertical="top" wrapText="1"/>
    </xf>
    <xf numFmtId="165" fontId="55" fillId="24" borderId="11" xfId="0" applyNumberFormat="1" applyFont="1" applyFill="1" applyBorder="1" applyAlignment="1">
      <alignment vertical="top" wrapText="1"/>
    </xf>
    <xf numFmtId="165" fontId="57" fillId="24" borderId="10" xfId="0" applyNumberFormat="1" applyFont="1" applyFill="1" applyBorder="1" applyAlignment="1">
      <alignment vertical="top" wrapText="1"/>
    </xf>
    <xf numFmtId="165" fontId="60" fillId="24" borderId="11" xfId="45" applyNumberFormat="1" applyFont="1" applyFill="1" applyBorder="1" applyAlignment="1" applyProtection="1">
      <alignment horizontal="right" vertical="top" wrapText="1"/>
    </xf>
    <xf numFmtId="0" fontId="26" fillId="24" borderId="0" xfId="0" applyFont="1" applyFill="1"/>
    <xf numFmtId="0" fontId="63" fillId="0" borderId="0" xfId="0" applyFont="1"/>
    <xf numFmtId="0" fontId="40" fillId="24" borderId="10" xfId="0" applyFont="1" applyFill="1" applyBorder="1" applyAlignment="1">
      <alignment vertical="top" wrapText="1"/>
    </xf>
    <xf numFmtId="165" fontId="54" fillId="24" borderId="10" xfId="0" applyNumberFormat="1" applyFont="1" applyFill="1" applyBorder="1" applyAlignment="1">
      <alignment vertical="top" wrapText="1"/>
    </xf>
    <xf numFmtId="4" fontId="54" fillId="24" borderId="10" xfId="0" applyNumberFormat="1" applyFont="1" applyFill="1" applyBorder="1" applyAlignment="1">
      <alignment vertical="top" wrapText="1"/>
    </xf>
    <xf numFmtId="4" fontId="62" fillId="24" borderId="10" xfId="0" applyNumberFormat="1" applyFont="1" applyFill="1" applyBorder="1" applyAlignment="1">
      <alignment vertical="top" wrapText="1"/>
    </xf>
    <xf numFmtId="0" fontId="47" fillId="0" borderId="0" xfId="0" applyFont="1" applyAlignment="1">
      <alignment vertical="center"/>
    </xf>
    <xf numFmtId="0" fontId="66" fillId="24" borderId="0" xfId="0" applyFont="1" applyFill="1" applyAlignment="1">
      <alignment vertical="top"/>
    </xf>
    <xf numFmtId="0" fontId="50" fillId="24" borderId="0" xfId="0" applyFont="1" applyFill="1"/>
    <xf numFmtId="4" fontId="54" fillId="24" borderId="11" xfId="0" applyNumberFormat="1" applyFont="1" applyFill="1" applyBorder="1" applyAlignment="1">
      <alignment vertical="top" wrapText="1"/>
    </xf>
    <xf numFmtId="0" fontId="23" fillId="24" borderId="0" xfId="0" applyFont="1" applyFill="1"/>
    <xf numFmtId="166" fontId="51" fillId="24" borderId="10" xfId="45" applyNumberFormat="1" applyFont="1" applyFill="1" applyBorder="1" applyAlignment="1">
      <alignment horizontal="center" vertical="top" wrapText="1"/>
    </xf>
    <xf numFmtId="166" fontId="53" fillId="24" borderId="10" xfId="45" applyNumberFormat="1" applyFont="1" applyFill="1" applyBorder="1" applyAlignment="1">
      <alignment horizontal="center" vertical="top" wrapText="1"/>
    </xf>
    <xf numFmtId="165" fontId="51" fillId="24" borderId="10" xfId="45" applyNumberFormat="1" applyFont="1" applyFill="1" applyBorder="1" applyAlignment="1">
      <alignment horizontal="center" vertical="top" wrapText="1"/>
    </xf>
    <xf numFmtId="165" fontId="59" fillId="24" borderId="11" xfId="0" applyNumberFormat="1" applyFont="1" applyFill="1" applyBorder="1" applyAlignment="1">
      <alignment vertical="top" wrapText="1"/>
    </xf>
    <xf numFmtId="0" fontId="50" fillId="24" borderId="11" xfId="0" applyFont="1" applyFill="1" applyBorder="1" applyAlignment="1">
      <alignment horizontal="center" vertical="top" wrapText="1"/>
    </xf>
    <xf numFmtId="165" fontId="50" fillId="24" borderId="11" xfId="0" applyNumberFormat="1" applyFont="1" applyFill="1" applyBorder="1" applyAlignment="1">
      <alignment vertical="top" wrapText="1"/>
    </xf>
    <xf numFmtId="165" fontId="32" fillId="24" borderId="11" xfId="45" applyNumberFormat="1" applyFont="1" applyFill="1" applyBorder="1" applyAlignment="1" applyProtection="1">
      <alignment horizontal="right" vertical="top" wrapText="1"/>
    </xf>
    <xf numFmtId="165" fontId="51" fillId="24" borderId="11" xfId="0" applyNumberFormat="1" applyFont="1" applyFill="1" applyBorder="1" applyAlignment="1">
      <alignment vertical="top" wrapText="1"/>
    </xf>
    <xf numFmtId="165" fontId="54" fillId="24" borderId="11" xfId="0" applyNumberFormat="1" applyFont="1" applyFill="1" applyBorder="1" applyAlignment="1">
      <alignment vertical="top" wrapText="1"/>
    </xf>
    <xf numFmtId="0" fontId="36" fillId="24" borderId="13" xfId="0" applyFont="1" applyFill="1" applyBorder="1" applyAlignment="1">
      <alignment horizontal="center" vertical="center"/>
    </xf>
    <xf numFmtId="0" fontId="36" fillId="24" borderId="14" xfId="0" applyFont="1" applyFill="1" applyBorder="1" applyAlignment="1">
      <alignment horizontal="center" vertical="center"/>
    </xf>
    <xf numFmtId="0" fontId="36" fillId="24" borderId="15" xfId="0" applyFont="1" applyFill="1" applyBorder="1" applyAlignment="1">
      <alignment horizontal="center" vertical="center"/>
    </xf>
    <xf numFmtId="165" fontId="51" fillId="24" borderId="13" xfId="45" applyNumberFormat="1" applyFont="1" applyFill="1" applyBorder="1" applyAlignment="1">
      <alignment horizontal="center" vertical="center" wrapText="1"/>
    </xf>
    <xf numFmtId="165" fontId="51" fillId="24" borderId="14" xfId="45" applyNumberFormat="1" applyFont="1" applyFill="1" applyBorder="1" applyAlignment="1">
      <alignment horizontal="center" vertical="center" wrapText="1"/>
    </xf>
    <xf numFmtId="165" fontId="51" fillId="24" borderId="15" xfId="45" applyNumberFormat="1" applyFont="1" applyFill="1" applyBorder="1" applyAlignment="1">
      <alignment horizontal="center" vertical="center" wrapText="1"/>
    </xf>
    <xf numFmtId="0" fontId="32" fillId="24" borderId="10" xfId="0" applyFont="1" applyFill="1" applyBorder="1" applyAlignment="1">
      <alignment horizontal="center" vertical="top" wrapText="1"/>
    </xf>
    <xf numFmtId="0" fontId="38" fillId="24" borderId="10" xfId="0" applyFont="1" applyFill="1" applyBorder="1" applyAlignment="1">
      <alignment horizontal="center" vertical="top" wrapText="1"/>
    </xf>
    <xf numFmtId="165" fontId="51" fillId="24" borderId="12" xfId="0" applyNumberFormat="1" applyFont="1" applyFill="1" applyBorder="1" applyAlignment="1">
      <alignment horizontal="center" vertical="top" wrapText="1"/>
    </xf>
    <xf numFmtId="165" fontId="51" fillId="24" borderId="11" xfId="0" applyNumberFormat="1" applyFont="1" applyFill="1" applyBorder="1" applyAlignment="1">
      <alignment horizontal="center" vertical="top" wrapText="1"/>
    </xf>
    <xf numFmtId="166" fontId="51" fillId="24" borderId="12" xfId="45" applyNumberFormat="1" applyFont="1" applyFill="1" applyBorder="1" applyAlignment="1">
      <alignment horizontal="center" vertical="top" wrapText="1"/>
    </xf>
    <xf numFmtId="166" fontId="51" fillId="24" borderId="11" xfId="45" applyNumberFormat="1" applyFont="1" applyFill="1" applyBorder="1" applyAlignment="1">
      <alignment horizontal="center" vertical="top" wrapText="1"/>
    </xf>
    <xf numFmtId="165" fontId="51" fillId="24" borderId="16" xfId="45" applyNumberFormat="1" applyFont="1" applyFill="1" applyBorder="1" applyAlignment="1">
      <alignment horizontal="center" vertical="center" wrapText="1"/>
    </xf>
    <xf numFmtId="165" fontId="51" fillId="24" borderId="17" xfId="45" applyNumberFormat="1" applyFont="1" applyFill="1" applyBorder="1" applyAlignment="1">
      <alignment horizontal="center" vertical="center" wrapText="1"/>
    </xf>
    <xf numFmtId="165" fontId="51" fillId="24" borderId="18" xfId="45" applyNumberFormat="1" applyFont="1" applyFill="1" applyBorder="1" applyAlignment="1">
      <alignment horizontal="center" vertical="center" wrapText="1"/>
    </xf>
    <xf numFmtId="165" fontId="51" fillId="24" borderId="19" xfId="45" applyNumberFormat="1" applyFont="1" applyFill="1" applyBorder="1" applyAlignment="1">
      <alignment horizontal="center" vertical="center" wrapText="1"/>
    </xf>
    <xf numFmtId="165" fontId="51" fillId="24" borderId="20" xfId="45" applyNumberFormat="1" applyFont="1" applyFill="1" applyBorder="1" applyAlignment="1">
      <alignment horizontal="center" vertical="center" wrapText="1"/>
    </xf>
    <xf numFmtId="165" fontId="51" fillId="24" borderId="21" xfId="45" applyNumberFormat="1" applyFont="1" applyFill="1" applyBorder="1" applyAlignment="1">
      <alignment horizontal="center" vertical="center" wrapText="1"/>
    </xf>
    <xf numFmtId="0" fontId="43" fillId="24" borderId="0" xfId="0" applyFont="1" applyFill="1" applyAlignment="1">
      <alignment horizontal="center" vertical="top" wrapText="1"/>
    </xf>
    <xf numFmtId="165" fontId="52" fillId="24" borderId="13" xfId="45" applyNumberFormat="1" applyFont="1" applyFill="1" applyBorder="1" applyAlignment="1">
      <alignment horizontal="center" vertical="center" wrapText="1"/>
    </xf>
    <xf numFmtId="165" fontId="52" fillId="24" borderId="14" xfId="45" applyNumberFormat="1" applyFont="1" applyFill="1" applyBorder="1" applyAlignment="1">
      <alignment horizontal="center" vertical="center" wrapText="1"/>
    </xf>
    <xf numFmtId="165" fontId="52" fillId="24" borderId="15" xfId="45" applyNumberFormat="1" applyFont="1" applyFill="1" applyBorder="1" applyAlignment="1">
      <alignment horizontal="center" vertical="center" wrapText="1"/>
    </xf>
    <xf numFmtId="165" fontId="51" fillId="24" borderId="12" xfId="45" applyNumberFormat="1" applyFont="1" applyFill="1" applyBorder="1" applyAlignment="1">
      <alignment horizontal="center" vertical="center" wrapText="1"/>
    </xf>
    <xf numFmtId="165" fontId="51" fillId="24" borderId="11" xfId="45" applyNumberFormat="1" applyFont="1" applyFill="1" applyBorder="1" applyAlignment="1">
      <alignment horizontal="center" vertical="center" wrapText="1"/>
    </xf>
    <xf numFmtId="166" fontId="51" fillId="24" borderId="12" xfId="45" applyNumberFormat="1" applyFont="1" applyFill="1" applyBorder="1" applyAlignment="1">
      <alignment horizontal="center" vertical="center" wrapText="1"/>
    </xf>
    <xf numFmtId="166" fontId="51" fillId="24" borderId="11" xfId="45" applyNumberFormat="1" applyFont="1" applyFill="1" applyBorder="1" applyAlignment="1">
      <alignment horizontal="center" vertical="center" wrapText="1"/>
    </xf>
    <xf numFmtId="166" fontId="51" fillId="24" borderId="13" xfId="45" applyNumberFormat="1" applyFont="1" applyFill="1" applyBorder="1" applyAlignment="1">
      <alignment horizontal="center" vertical="center" wrapText="1"/>
    </xf>
    <xf numFmtId="166" fontId="51" fillId="24" borderId="14" xfId="45" applyNumberFormat="1" applyFont="1" applyFill="1" applyBorder="1" applyAlignment="1">
      <alignment horizontal="center" vertical="center" wrapText="1"/>
    </xf>
    <xf numFmtId="166" fontId="51" fillId="24" borderId="15" xfId="45" applyNumberFormat="1" applyFont="1" applyFill="1" applyBorder="1" applyAlignment="1">
      <alignment horizontal="center" vertical="center" wrapText="1"/>
    </xf>
    <xf numFmtId="0" fontId="50" fillId="24" borderId="0" xfId="0" applyFont="1" applyFill="1" applyAlignment="1">
      <alignment horizontal="left" wrapText="1"/>
    </xf>
    <xf numFmtId="0" fontId="56" fillId="24" borderId="12" xfId="0" applyFont="1" applyFill="1" applyBorder="1" applyAlignment="1">
      <alignment horizontal="center" vertical="center" wrapText="1"/>
    </xf>
    <xf numFmtId="0" fontId="56" fillId="24" borderId="11" xfId="0" applyFont="1" applyFill="1" applyBorder="1" applyAlignment="1">
      <alignment horizontal="center" vertical="center" wrapText="1"/>
    </xf>
  </cellXfs>
  <cellStyles count="47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6" xr:uid="{00000000-0005-0000-0000-000024000000}"/>
    <cellStyle name="Обычный 2 2" xfId="36" xr:uid="{00000000-0005-0000-0000-000025000000}"/>
    <cellStyle name="Обычный 2 3" xfId="37" xr:uid="{00000000-0005-0000-0000-000026000000}"/>
    <cellStyle name="Обычный 2 4" xfId="38" xr:uid="{00000000-0005-0000-0000-000027000000}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Финансовый" xfId="45" builtinId="3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42"/>
  <sheetViews>
    <sheetView showGridLines="0" showZeros="0" tabSelected="1" zoomScale="81" zoomScaleNormal="81" zoomScaleSheetLayoutView="100" workbookViewId="0">
      <selection activeCell="AX32" sqref="AX32"/>
    </sheetView>
  </sheetViews>
  <sheetFormatPr defaultRowHeight="14.25" outlineLevelRow="1" outlineLevelCol="1" x14ac:dyDescent="0.2"/>
  <cols>
    <col min="1" max="1" width="32.7109375" style="27" customWidth="1"/>
    <col min="2" max="2" width="18.7109375" style="26" customWidth="1"/>
    <col min="3" max="3" width="11.7109375" style="23" hidden="1" customWidth="1" outlineLevel="1"/>
    <col min="4" max="4" width="12.42578125" style="23" hidden="1" customWidth="1" outlineLevel="1"/>
    <col min="5" max="5" width="12" style="23" hidden="1" customWidth="1" outlineLevel="1"/>
    <col min="6" max="6" width="12.42578125" style="23" customWidth="1" outlineLevel="1"/>
    <col min="7" max="7" width="11.28515625" style="23" hidden="1" customWidth="1"/>
    <col min="8" max="8" width="10.28515625" style="23" hidden="1" customWidth="1"/>
    <col min="9" max="9" width="10.7109375" style="23" hidden="1" customWidth="1"/>
    <col min="10" max="10" width="10" style="23" hidden="1" customWidth="1"/>
    <col min="11" max="12" width="10.28515625" style="23" hidden="1" customWidth="1"/>
    <col min="13" max="13" width="11.85546875" style="23" hidden="1" customWidth="1"/>
    <col min="14" max="14" width="11.28515625" style="23" hidden="1" customWidth="1"/>
    <col min="15" max="15" width="12.140625" style="23" hidden="1" customWidth="1"/>
    <col min="16" max="16" width="10" style="23" hidden="1" customWidth="1"/>
    <col min="17" max="18" width="10.28515625" style="23" hidden="1" customWidth="1"/>
    <col min="19" max="19" width="11.85546875" style="23" hidden="1" customWidth="1"/>
    <col min="20" max="20" width="11.28515625" style="23" hidden="1" customWidth="1"/>
    <col min="21" max="21" width="12.140625" style="23" hidden="1" customWidth="1"/>
    <col min="22" max="22" width="9.5703125" style="23" hidden="1" customWidth="1"/>
    <col min="23" max="24" width="9.140625" style="23" hidden="1" customWidth="1"/>
    <col min="25" max="25" width="12.42578125" style="23" hidden="1" customWidth="1"/>
    <col min="26" max="26" width="12.5703125" style="23" hidden="1" customWidth="1"/>
    <col min="27" max="27" width="12.7109375" style="23" hidden="1" customWidth="1"/>
    <col min="28" max="28" width="10.28515625" style="60" hidden="1" customWidth="1"/>
    <col min="29" max="29" width="10.7109375" style="23" hidden="1" customWidth="1"/>
    <col min="30" max="30" width="11.28515625" style="23" hidden="1" customWidth="1"/>
    <col min="31" max="31" width="11.7109375" style="23" hidden="1" customWidth="1"/>
    <col min="32" max="32" width="12.5703125" style="23" hidden="1" customWidth="1"/>
    <col min="33" max="33" width="12.85546875" style="23" hidden="1" customWidth="1"/>
    <col min="34" max="34" width="13.28515625" style="23" hidden="1" customWidth="1"/>
    <col min="35" max="36" width="12.7109375" style="23" hidden="1" customWidth="1"/>
    <col min="37" max="37" width="11.7109375" style="23" hidden="1" customWidth="1"/>
    <col min="38" max="38" width="12.5703125" style="23" hidden="1" customWidth="1"/>
    <col min="39" max="39" width="12.85546875" style="23" hidden="1" customWidth="1"/>
    <col min="40" max="40" width="13.28515625" style="23" hidden="1" customWidth="1"/>
    <col min="41" max="41" width="11.85546875" style="23" hidden="1" customWidth="1"/>
    <col min="42" max="42" width="11.42578125" style="23" hidden="1" customWidth="1"/>
    <col min="43" max="43" width="11.140625" style="23" hidden="1" customWidth="1"/>
    <col min="44" max="44" width="12.7109375" style="23" customWidth="1"/>
    <col min="45" max="45" width="12.85546875" style="23" hidden="1" customWidth="1"/>
    <col min="46" max="46" width="13.28515625" style="23" hidden="1" customWidth="1"/>
    <col min="47" max="47" width="11.7109375" style="23" customWidth="1"/>
    <col min="48" max="48" width="13.28515625" style="23" hidden="1" customWidth="1"/>
    <col min="49" max="49" width="12.85546875" style="23" hidden="1" customWidth="1"/>
    <col min="50" max="50" width="12" style="23" customWidth="1"/>
    <col min="51" max="51" width="11.85546875" style="23" customWidth="1"/>
    <col min="52" max="52" width="11.140625" style="23" customWidth="1"/>
    <col min="53" max="53" width="11.7109375" style="23" customWidth="1"/>
  </cols>
  <sheetData>
    <row r="1" spans="1:53" s="1" customFormat="1" ht="9.6" customHeight="1" x14ac:dyDescent="0.25">
      <c r="A1" s="48"/>
      <c r="B1" s="22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60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</row>
    <row r="2" spans="1:53" s="1" customFormat="1" ht="17.45" hidden="1" customHeight="1" x14ac:dyDescent="0.25">
      <c r="A2" s="48"/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61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</row>
    <row r="3" spans="1:53" s="1" customFormat="1" ht="17.45" hidden="1" customHeight="1" x14ac:dyDescent="0.25">
      <c r="A3" s="48"/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60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</row>
    <row r="4" spans="1:53" s="1" customFormat="1" ht="17.45" hidden="1" customHeight="1" x14ac:dyDescent="0.25">
      <c r="A4" s="48"/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60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</row>
    <row r="5" spans="1:53" s="1" customFormat="1" ht="17.45" hidden="1" customHeight="1" x14ac:dyDescent="0.25">
      <c r="A5" s="48"/>
      <c r="B5" s="22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60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</row>
    <row r="6" spans="1:53" s="1" customFormat="1" ht="17.45" hidden="1" customHeight="1" x14ac:dyDescent="0.25">
      <c r="A6" s="55"/>
      <c r="B6" s="26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60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</row>
    <row r="7" spans="1:53" s="1" customFormat="1" ht="17.45" hidden="1" customHeight="1" x14ac:dyDescent="0.25">
      <c r="A7" s="12"/>
      <c r="B7" s="21"/>
      <c r="C7" s="36"/>
      <c r="D7" s="36"/>
      <c r="E7" s="36"/>
      <c r="F7" s="36"/>
      <c r="G7" s="36"/>
      <c r="H7" s="36"/>
      <c r="I7" s="36"/>
      <c r="J7" s="36"/>
      <c r="K7" s="36"/>
      <c r="L7" s="36"/>
      <c r="M7" s="58"/>
      <c r="N7" s="58"/>
      <c r="O7" s="58"/>
      <c r="P7" s="36"/>
      <c r="Q7" s="36"/>
      <c r="R7" s="36"/>
      <c r="S7" s="58"/>
      <c r="T7" s="58"/>
      <c r="U7" s="58"/>
      <c r="V7" s="36"/>
      <c r="W7" s="36"/>
      <c r="X7" s="36"/>
      <c r="Y7" s="58"/>
      <c r="Z7" s="58"/>
      <c r="AA7" s="58"/>
      <c r="AB7" s="62"/>
      <c r="AC7" s="36"/>
      <c r="AD7" s="36"/>
      <c r="AE7" s="36"/>
      <c r="AF7" s="58"/>
      <c r="AG7" s="58"/>
      <c r="AH7" s="58"/>
      <c r="AI7" s="36"/>
      <c r="AJ7" s="36"/>
      <c r="AK7" s="36"/>
      <c r="AL7" s="58"/>
      <c r="AM7" s="58"/>
      <c r="AN7" s="58"/>
      <c r="AO7" s="36"/>
      <c r="AP7" s="36"/>
      <c r="AQ7" s="36"/>
      <c r="AR7" s="58"/>
      <c r="AS7" s="58"/>
      <c r="AT7" s="58"/>
      <c r="AU7" s="58"/>
      <c r="AV7" s="36"/>
      <c r="AW7" s="36"/>
      <c r="AX7" s="58"/>
      <c r="AY7" s="58"/>
      <c r="AZ7" s="58"/>
      <c r="BA7" s="58"/>
    </row>
    <row r="8" spans="1:53" s="1" customFormat="1" ht="19.149999999999999" customHeight="1" x14ac:dyDescent="0.25">
      <c r="A8" s="109" t="s">
        <v>237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</row>
    <row r="9" spans="1:53" s="1" customFormat="1" ht="18.600000000000001" customHeight="1" x14ac:dyDescent="0.25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</row>
    <row r="10" spans="1:53" s="13" customFormat="1" ht="16.899999999999999" customHeight="1" x14ac:dyDescent="0.25">
      <c r="A10" s="120" t="s">
        <v>236</v>
      </c>
      <c r="B10" s="120"/>
      <c r="C10" s="120"/>
      <c r="D10" s="120"/>
      <c r="E10" s="120"/>
      <c r="F10" s="120"/>
      <c r="G10" s="120"/>
      <c r="H10" s="120"/>
      <c r="I10" s="120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79"/>
      <c r="AS10" s="79"/>
      <c r="AT10" s="79"/>
      <c r="AU10" s="79"/>
      <c r="AV10" s="81"/>
      <c r="AW10" s="81"/>
      <c r="AX10" s="81"/>
      <c r="AY10" s="81"/>
      <c r="AZ10" s="81"/>
      <c r="BA10" s="81"/>
    </row>
    <row r="11" spans="1:53" s="13" customFormat="1" ht="15" customHeight="1" x14ac:dyDescent="0.25">
      <c r="A11" s="79" t="s">
        <v>157</v>
      </c>
      <c r="B11" s="50"/>
      <c r="C11" s="50"/>
      <c r="D11" s="50"/>
      <c r="E11" s="78"/>
      <c r="F11" s="50"/>
      <c r="G11" s="50"/>
      <c r="H11" s="50"/>
      <c r="I11" s="50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79"/>
      <c r="AS11" s="79"/>
      <c r="AT11" s="79"/>
      <c r="AU11" s="79"/>
      <c r="AV11" s="81"/>
      <c r="AW11" s="81"/>
      <c r="AX11" s="81"/>
      <c r="AY11" s="81"/>
      <c r="AZ11" s="81"/>
      <c r="BA11" s="81"/>
    </row>
    <row r="12" spans="1:53" s="13" customFormat="1" ht="15" customHeight="1" x14ac:dyDescent="0.25">
      <c r="A12" s="79" t="s">
        <v>144</v>
      </c>
      <c r="B12" s="50"/>
      <c r="C12" s="50"/>
      <c r="D12" s="50"/>
      <c r="E12" s="78"/>
      <c r="F12" s="50"/>
      <c r="G12" s="50"/>
      <c r="H12" s="50"/>
      <c r="I12" s="50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79"/>
      <c r="AS12" s="79"/>
      <c r="AT12" s="79"/>
      <c r="AU12" s="79"/>
      <c r="AV12" s="81"/>
      <c r="AW12" s="81"/>
      <c r="AX12" s="81"/>
      <c r="AY12" s="81"/>
      <c r="AZ12" s="81"/>
      <c r="BA12" s="81"/>
    </row>
    <row r="13" spans="1:53" s="1" customFormat="1" ht="12" customHeight="1" x14ac:dyDescent="0.25">
      <c r="A13" s="48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9"/>
      <c r="N13" s="59"/>
      <c r="O13" s="59"/>
      <c r="P13" s="50"/>
      <c r="Q13" s="50"/>
      <c r="R13" s="50"/>
      <c r="S13" s="59"/>
      <c r="T13" s="59"/>
      <c r="U13" s="59"/>
      <c r="V13" s="50"/>
      <c r="W13" s="50"/>
      <c r="X13" s="50"/>
      <c r="Y13" s="59"/>
      <c r="Z13" s="59"/>
      <c r="AA13" s="59"/>
      <c r="AB13" s="63"/>
      <c r="AC13" s="50"/>
      <c r="AD13" s="50"/>
      <c r="AE13" s="50"/>
      <c r="AF13" s="59"/>
      <c r="AG13" s="59"/>
      <c r="AH13" s="59"/>
      <c r="AI13" s="50"/>
      <c r="AJ13" s="50"/>
      <c r="AK13" s="50"/>
      <c r="AL13" s="59"/>
      <c r="AM13" s="59"/>
      <c r="AN13" s="59"/>
      <c r="AO13" s="50"/>
      <c r="AP13" s="50"/>
      <c r="AQ13" s="50"/>
      <c r="AR13" s="59"/>
      <c r="AS13" s="59"/>
      <c r="AT13" s="59"/>
      <c r="AU13" s="59"/>
      <c r="AV13" s="50"/>
      <c r="AW13" s="50"/>
      <c r="AX13" s="59"/>
      <c r="AY13" s="59"/>
      <c r="AZ13" s="59"/>
      <c r="BA13" s="59"/>
    </row>
    <row r="14" spans="1:53" s="77" customFormat="1" ht="50.45" customHeight="1" x14ac:dyDescent="0.2">
      <c r="A14" s="97" t="s">
        <v>17</v>
      </c>
      <c r="B14" s="98" t="s">
        <v>61</v>
      </c>
      <c r="C14" s="99" t="s">
        <v>167</v>
      </c>
      <c r="D14" s="101" t="s">
        <v>182</v>
      </c>
      <c r="E14" s="101" t="s">
        <v>181</v>
      </c>
      <c r="F14" s="115" t="s">
        <v>232</v>
      </c>
      <c r="G14" s="117" t="s">
        <v>184</v>
      </c>
      <c r="H14" s="118"/>
      <c r="I14" s="119"/>
      <c r="J14" s="91" t="s">
        <v>183</v>
      </c>
      <c r="K14" s="92"/>
      <c r="L14" s="93"/>
      <c r="M14" s="94" t="s">
        <v>185</v>
      </c>
      <c r="N14" s="95"/>
      <c r="O14" s="96"/>
      <c r="P14" s="91" t="s">
        <v>183</v>
      </c>
      <c r="Q14" s="92"/>
      <c r="R14" s="93"/>
      <c r="S14" s="94" t="s">
        <v>199</v>
      </c>
      <c r="T14" s="95"/>
      <c r="U14" s="96"/>
      <c r="V14" s="91" t="s">
        <v>183</v>
      </c>
      <c r="W14" s="92"/>
      <c r="X14" s="93"/>
      <c r="Y14" s="94" t="s">
        <v>196</v>
      </c>
      <c r="Z14" s="95"/>
      <c r="AA14" s="96"/>
      <c r="AB14" s="121" t="s">
        <v>200</v>
      </c>
      <c r="AC14" s="91" t="s">
        <v>183</v>
      </c>
      <c r="AD14" s="92"/>
      <c r="AE14" s="93"/>
      <c r="AF14" s="94" t="s">
        <v>219</v>
      </c>
      <c r="AG14" s="95"/>
      <c r="AH14" s="96"/>
      <c r="AI14" s="91" t="s">
        <v>183</v>
      </c>
      <c r="AJ14" s="92"/>
      <c r="AK14" s="93"/>
      <c r="AL14" s="94" t="s">
        <v>222</v>
      </c>
      <c r="AM14" s="95"/>
      <c r="AN14" s="96"/>
      <c r="AO14" s="91" t="s">
        <v>183</v>
      </c>
      <c r="AP14" s="92"/>
      <c r="AQ14" s="93"/>
      <c r="AR14" s="103" t="s">
        <v>234</v>
      </c>
      <c r="AS14" s="104"/>
      <c r="AT14" s="105"/>
      <c r="AU14" s="113" t="s">
        <v>239</v>
      </c>
      <c r="AV14" s="103" t="s">
        <v>235</v>
      </c>
      <c r="AW14" s="104"/>
      <c r="AX14" s="105"/>
      <c r="AY14" s="110" t="s">
        <v>233</v>
      </c>
      <c r="AZ14" s="111"/>
      <c r="BA14" s="112"/>
    </row>
    <row r="15" spans="1:53" s="37" customFormat="1" ht="21" customHeight="1" x14ac:dyDescent="0.2">
      <c r="A15" s="97"/>
      <c r="B15" s="98"/>
      <c r="C15" s="100"/>
      <c r="D15" s="102"/>
      <c r="E15" s="102"/>
      <c r="F15" s="116"/>
      <c r="G15" s="82" t="s">
        <v>159</v>
      </c>
      <c r="H15" s="82" t="s">
        <v>160</v>
      </c>
      <c r="I15" s="82" t="s">
        <v>161</v>
      </c>
      <c r="J15" s="83" t="s">
        <v>159</v>
      </c>
      <c r="K15" s="83" t="s">
        <v>160</v>
      </c>
      <c r="L15" s="83" t="s">
        <v>161</v>
      </c>
      <c r="M15" s="84" t="s">
        <v>159</v>
      </c>
      <c r="N15" s="84" t="s">
        <v>160</v>
      </c>
      <c r="O15" s="84" t="s">
        <v>161</v>
      </c>
      <c r="P15" s="83" t="s">
        <v>159</v>
      </c>
      <c r="Q15" s="83" t="s">
        <v>160</v>
      </c>
      <c r="R15" s="83" t="s">
        <v>161</v>
      </c>
      <c r="S15" s="84" t="s">
        <v>159</v>
      </c>
      <c r="T15" s="84" t="s">
        <v>160</v>
      </c>
      <c r="U15" s="84" t="s">
        <v>161</v>
      </c>
      <c r="V15" s="83" t="s">
        <v>159</v>
      </c>
      <c r="W15" s="83" t="s">
        <v>160</v>
      </c>
      <c r="X15" s="83" t="s">
        <v>161</v>
      </c>
      <c r="Y15" s="84" t="s">
        <v>159</v>
      </c>
      <c r="Z15" s="84" t="s">
        <v>160</v>
      </c>
      <c r="AA15" s="84" t="s">
        <v>161</v>
      </c>
      <c r="AB15" s="122"/>
      <c r="AC15" s="83" t="s">
        <v>159</v>
      </c>
      <c r="AD15" s="83" t="s">
        <v>160</v>
      </c>
      <c r="AE15" s="83" t="s">
        <v>161</v>
      </c>
      <c r="AF15" s="84" t="s">
        <v>159</v>
      </c>
      <c r="AG15" s="84" t="s">
        <v>160</v>
      </c>
      <c r="AH15" s="84" t="s">
        <v>161</v>
      </c>
      <c r="AI15" s="83" t="s">
        <v>159</v>
      </c>
      <c r="AJ15" s="83" t="s">
        <v>160</v>
      </c>
      <c r="AK15" s="83" t="s">
        <v>161</v>
      </c>
      <c r="AL15" s="84" t="s">
        <v>159</v>
      </c>
      <c r="AM15" s="84" t="s">
        <v>160</v>
      </c>
      <c r="AN15" s="84" t="s">
        <v>161</v>
      </c>
      <c r="AO15" s="83" t="s">
        <v>159</v>
      </c>
      <c r="AP15" s="83" t="s">
        <v>160</v>
      </c>
      <c r="AQ15" s="83" t="s">
        <v>161</v>
      </c>
      <c r="AR15" s="106"/>
      <c r="AS15" s="107"/>
      <c r="AT15" s="108"/>
      <c r="AU15" s="114"/>
      <c r="AV15" s="106"/>
      <c r="AW15" s="107"/>
      <c r="AX15" s="108"/>
      <c r="AY15" s="84" t="s">
        <v>225</v>
      </c>
      <c r="AZ15" s="84" t="s">
        <v>226</v>
      </c>
      <c r="BA15" s="84" t="s">
        <v>227</v>
      </c>
    </row>
    <row r="16" spans="1:53" s="40" customFormat="1" ht="15.6" customHeight="1" x14ac:dyDescent="0.2">
      <c r="A16" s="28" t="s">
        <v>48</v>
      </c>
      <c r="B16" s="30" t="s">
        <v>0</v>
      </c>
      <c r="C16" s="51">
        <f>C17+C29</f>
        <v>216425.3</v>
      </c>
      <c r="D16" s="51">
        <f>D17+D29</f>
        <v>287207.2</v>
      </c>
      <c r="E16" s="51">
        <f>E17+E29</f>
        <v>190747.8</v>
      </c>
      <c r="F16" s="51">
        <f>F17+F29</f>
        <v>298862.19999999995</v>
      </c>
      <c r="G16" s="51">
        <f t="shared" ref="G16:I16" si="0">G17+G29</f>
        <v>258574.7</v>
      </c>
      <c r="H16" s="51">
        <f t="shared" si="0"/>
        <v>261211.40000000002</v>
      </c>
      <c r="I16" s="51">
        <f t="shared" si="0"/>
        <v>274683</v>
      </c>
      <c r="J16" s="51">
        <f>M16-G16</f>
        <v>20729.908080000023</v>
      </c>
      <c r="K16" s="51">
        <f>N16-H16</f>
        <v>22917.799999999988</v>
      </c>
      <c r="L16" s="51">
        <f>O16-I16</f>
        <v>24544.900000000023</v>
      </c>
      <c r="M16" s="51">
        <f t="shared" ref="M16:O16" si="1">M17+M29</f>
        <v>279304.60808000003</v>
      </c>
      <c r="N16" s="51">
        <f t="shared" si="1"/>
        <v>284129.2</v>
      </c>
      <c r="O16" s="51">
        <f t="shared" si="1"/>
        <v>299227.90000000002</v>
      </c>
      <c r="P16" s="51">
        <f>S16-M16</f>
        <v>0</v>
      </c>
      <c r="Q16" s="51">
        <f>T16-N16</f>
        <v>0</v>
      </c>
      <c r="R16" s="51">
        <f>U16-O16</f>
        <v>0</v>
      </c>
      <c r="S16" s="51">
        <f t="shared" ref="S16:U16" si="2">S17+S29</f>
        <v>279304.60808000003</v>
      </c>
      <c r="T16" s="51">
        <f t="shared" si="2"/>
        <v>284129.2</v>
      </c>
      <c r="U16" s="51">
        <f t="shared" si="2"/>
        <v>299227.90000000002</v>
      </c>
      <c r="V16" s="51">
        <f>Y16-S16</f>
        <v>9500</v>
      </c>
      <c r="W16" s="51">
        <f>Z16-T16</f>
        <v>0</v>
      </c>
      <c r="X16" s="51">
        <f>AA16-U16</f>
        <v>0</v>
      </c>
      <c r="Y16" s="51">
        <f t="shared" ref="Y16:AA16" si="3">Y17+Y29</f>
        <v>288804.60808000003</v>
      </c>
      <c r="Z16" s="51">
        <f t="shared" si="3"/>
        <v>284129.2</v>
      </c>
      <c r="AA16" s="51">
        <f t="shared" si="3"/>
        <v>299227.90000000002</v>
      </c>
      <c r="AB16" s="85">
        <f t="shared" ref="AB16" si="4">AB17+AB29</f>
        <v>67583.899999999994</v>
      </c>
      <c r="AC16" s="51">
        <f>AF16-Y16</f>
        <v>15931</v>
      </c>
      <c r="AD16" s="51">
        <f>AG16-Z16</f>
        <v>0</v>
      </c>
      <c r="AE16" s="51">
        <f>AH16-AA16</f>
        <v>0</v>
      </c>
      <c r="AF16" s="51">
        <f t="shared" ref="AF16:AH16" si="5">AF17+AF29</f>
        <v>304735.60808000003</v>
      </c>
      <c r="AG16" s="51">
        <f t="shared" si="5"/>
        <v>284129.2</v>
      </c>
      <c r="AH16" s="51">
        <f t="shared" si="5"/>
        <v>299227.90000000002</v>
      </c>
      <c r="AI16" s="51">
        <f>AL16-AF16</f>
        <v>4170</v>
      </c>
      <c r="AJ16" s="51">
        <f>AM16-AG16</f>
        <v>0</v>
      </c>
      <c r="AK16" s="51">
        <f>AN16-AH16</f>
        <v>0</v>
      </c>
      <c r="AL16" s="51">
        <f t="shared" ref="AL16:AN16" si="6">AL17+AL29</f>
        <v>308905.60808000003</v>
      </c>
      <c r="AM16" s="51">
        <f t="shared" si="6"/>
        <v>284129.2</v>
      </c>
      <c r="AN16" s="51">
        <f t="shared" si="6"/>
        <v>299227.90000000002</v>
      </c>
      <c r="AO16" s="51">
        <f>AR16-AL16</f>
        <v>0</v>
      </c>
      <c r="AP16" s="51">
        <f>AS16-AM16</f>
        <v>0</v>
      </c>
      <c r="AQ16" s="51">
        <f>AT16-AN16</f>
        <v>0</v>
      </c>
      <c r="AR16" s="51">
        <f t="shared" ref="AR16:AT16" si="7">AR17+AR29</f>
        <v>308905.60808000003</v>
      </c>
      <c r="AS16" s="51">
        <f t="shared" si="7"/>
        <v>284129.2</v>
      </c>
      <c r="AT16" s="51">
        <f t="shared" si="7"/>
        <v>299227.90000000002</v>
      </c>
      <c r="AU16" s="51">
        <f t="shared" ref="AU16" si="8">AU17+AU29</f>
        <v>207008.69999999998</v>
      </c>
      <c r="AV16" s="51">
        <f>AY16-AR16</f>
        <v>-25552.908080000023</v>
      </c>
      <c r="AW16" s="51">
        <f>AZ16-AS16</f>
        <v>13839.899999999965</v>
      </c>
      <c r="AX16" s="51">
        <f t="shared" ref="AX16" si="9">AX17+AX29</f>
        <v>308905.60808000003</v>
      </c>
      <c r="AY16" s="51">
        <f t="shared" ref="AY16:BA16" si="10">AY17+AY29</f>
        <v>283352.7</v>
      </c>
      <c r="AZ16" s="51">
        <f t="shared" si="10"/>
        <v>297969.09999999998</v>
      </c>
      <c r="BA16" s="51">
        <f t="shared" si="10"/>
        <v>316900.19999999995</v>
      </c>
    </row>
    <row r="17" spans="1:53" s="39" customFormat="1" ht="15.6" customHeight="1" x14ac:dyDescent="0.2">
      <c r="A17" s="28" t="s">
        <v>33</v>
      </c>
      <c r="B17" s="86"/>
      <c r="C17" s="51">
        <f>C18+C20+C22+C28+C27</f>
        <v>195832.8</v>
      </c>
      <c r="D17" s="51">
        <f>D18+D20+D22+D28+D27</f>
        <v>268650.40000000002</v>
      </c>
      <c r="E17" s="51">
        <f t="shared" ref="E17:I17" si="11">E18+E20+E22+E28+E27</f>
        <v>177572.4</v>
      </c>
      <c r="F17" s="51">
        <f t="shared" si="11"/>
        <v>280501.19999999995</v>
      </c>
      <c r="G17" s="51">
        <f t="shared" si="11"/>
        <v>239499.2</v>
      </c>
      <c r="H17" s="51">
        <f t="shared" si="11"/>
        <v>248747.7</v>
      </c>
      <c r="I17" s="51">
        <f t="shared" si="11"/>
        <v>262316.79999999999</v>
      </c>
      <c r="J17" s="51">
        <f t="shared" ref="J17:J84" si="12">M17-G17</f>
        <v>21398.5</v>
      </c>
      <c r="K17" s="51">
        <f t="shared" ref="K17:K84" si="13">N17-H17</f>
        <v>22917.799999999988</v>
      </c>
      <c r="L17" s="51">
        <f t="shared" ref="L17:L84" si="14">O17-I17</f>
        <v>24544.900000000023</v>
      </c>
      <c r="M17" s="51">
        <f t="shared" ref="M17:O17" si="15">M18+M20+M22+M28+M27</f>
        <v>260897.7</v>
      </c>
      <c r="N17" s="51">
        <f t="shared" si="15"/>
        <v>271665.5</v>
      </c>
      <c r="O17" s="51">
        <f t="shared" si="15"/>
        <v>286861.7</v>
      </c>
      <c r="P17" s="51">
        <f t="shared" ref="P17:P84" si="16">S17-M17</f>
        <v>0</v>
      </c>
      <c r="Q17" s="51">
        <f t="shared" ref="Q17:Q84" si="17">T17-N17</f>
        <v>0</v>
      </c>
      <c r="R17" s="51">
        <f t="shared" ref="R17:R84" si="18">U17-O17</f>
        <v>0</v>
      </c>
      <c r="S17" s="51">
        <f t="shared" ref="S17:U17" si="19">S18+S20+S22+S28+S27</f>
        <v>260897.7</v>
      </c>
      <c r="T17" s="51">
        <f t="shared" si="19"/>
        <v>271665.5</v>
      </c>
      <c r="U17" s="51">
        <f t="shared" si="19"/>
        <v>286861.7</v>
      </c>
      <c r="V17" s="51">
        <f t="shared" ref="V17:V82" si="20">Y17-S17</f>
        <v>3500</v>
      </c>
      <c r="W17" s="51">
        <f t="shared" ref="W17:W82" si="21">Z17-T17</f>
        <v>0</v>
      </c>
      <c r="X17" s="51">
        <f t="shared" ref="X17:X82" si="22">AA17-U17</f>
        <v>0</v>
      </c>
      <c r="Y17" s="51">
        <f t="shared" ref="Y17:AA17" si="23">Y18+Y20+Y22+Y28+Y27</f>
        <v>264397.7</v>
      </c>
      <c r="Z17" s="51">
        <f t="shared" si="23"/>
        <v>271665.5</v>
      </c>
      <c r="AA17" s="51">
        <f t="shared" si="23"/>
        <v>286861.7</v>
      </c>
      <c r="AB17" s="85">
        <f t="shared" ref="AB17" si="24">AB18+AB20+AB22+AB28+AB27</f>
        <v>62008.9</v>
      </c>
      <c r="AC17" s="51">
        <f t="shared" ref="AC17:AC79" si="25">AF17-Y17</f>
        <v>12767.700000000012</v>
      </c>
      <c r="AD17" s="51">
        <f t="shared" ref="AD17:AD79" si="26">AG17-Z17</f>
        <v>0</v>
      </c>
      <c r="AE17" s="51">
        <f t="shared" ref="AE17:AE79" si="27">AH17-AA17</f>
        <v>0</v>
      </c>
      <c r="AF17" s="51">
        <f t="shared" ref="AF17:AH17" si="28">AF18+AF20+AF22+AF28+AF27</f>
        <v>277165.40000000002</v>
      </c>
      <c r="AG17" s="51">
        <f t="shared" si="28"/>
        <v>271665.5</v>
      </c>
      <c r="AH17" s="51">
        <f t="shared" si="28"/>
        <v>286861.7</v>
      </c>
      <c r="AI17" s="51">
        <f t="shared" ref="AI17:AI82" si="29">AL17-AF17</f>
        <v>0</v>
      </c>
      <c r="AJ17" s="51">
        <f t="shared" ref="AJ17:AJ82" si="30">AM17-AG17</f>
        <v>0</v>
      </c>
      <c r="AK17" s="51">
        <f t="shared" ref="AK17:AK82" si="31">AN17-AH17</f>
        <v>0</v>
      </c>
      <c r="AL17" s="51">
        <f t="shared" ref="AL17:AN17" si="32">AL18+AL20+AL22+AL28+AL27</f>
        <v>277165.40000000002</v>
      </c>
      <c r="AM17" s="51">
        <f t="shared" si="32"/>
        <v>271665.5</v>
      </c>
      <c r="AN17" s="51">
        <f t="shared" si="32"/>
        <v>286861.7</v>
      </c>
      <c r="AO17" s="51">
        <f t="shared" ref="AO17:AO82" si="33">AR17-AL17</f>
        <v>0</v>
      </c>
      <c r="AP17" s="51">
        <f t="shared" ref="AP17:AP82" si="34">AS17-AM17</f>
        <v>0</v>
      </c>
      <c r="AQ17" s="51">
        <f t="shared" ref="AQ17:AQ82" si="35">AT17-AN17</f>
        <v>0</v>
      </c>
      <c r="AR17" s="51">
        <f t="shared" ref="AR17:AT17" si="36">AR18+AR20+AR22+AR28+AR27</f>
        <v>277165.40000000002</v>
      </c>
      <c r="AS17" s="51">
        <f t="shared" si="36"/>
        <v>271665.5</v>
      </c>
      <c r="AT17" s="51">
        <f t="shared" si="36"/>
        <v>286861.7</v>
      </c>
      <c r="AU17" s="51">
        <f t="shared" ref="AU17" si="37">AU18+AU20+AU22+AU28+AU27</f>
        <v>192542.69999999998</v>
      </c>
      <c r="AV17" s="51">
        <f t="shared" ref="AV17:AV66" si="38">AY17-AR17</f>
        <v>-13959.5</v>
      </c>
      <c r="AW17" s="51">
        <f t="shared" ref="AW17:AW66" si="39">AZ17-AS17</f>
        <v>5539.0999999999767</v>
      </c>
      <c r="AX17" s="51">
        <f t="shared" ref="AX17" si="40">AX18+AX20+AX22+AX28+AX27</f>
        <v>277165.40000000002</v>
      </c>
      <c r="AY17" s="51">
        <f t="shared" ref="AY17:BA17" si="41">AY18+AY20+AY22+AY28+AY27</f>
        <v>263205.90000000002</v>
      </c>
      <c r="AZ17" s="51">
        <f t="shared" si="41"/>
        <v>277204.59999999998</v>
      </c>
      <c r="BA17" s="51">
        <f t="shared" si="41"/>
        <v>299892.59999999998</v>
      </c>
    </row>
    <row r="18" spans="1:53" s="9" customFormat="1" ht="15.6" customHeight="1" x14ac:dyDescent="0.2">
      <c r="A18" s="29" t="s">
        <v>34</v>
      </c>
      <c r="B18" s="56" t="s">
        <v>4</v>
      </c>
      <c r="C18" s="19">
        <f t="shared" ref="C18:I18" si="42">C19</f>
        <v>128330</v>
      </c>
      <c r="D18" s="19">
        <f t="shared" si="42"/>
        <v>144838.39999999999</v>
      </c>
      <c r="E18" s="19">
        <f t="shared" si="42"/>
        <v>96286.3</v>
      </c>
      <c r="F18" s="19">
        <f t="shared" si="42"/>
        <v>145439.29999999999</v>
      </c>
      <c r="G18" s="19">
        <f t="shared" si="42"/>
        <v>150106.70000000001</v>
      </c>
      <c r="H18" s="19">
        <f t="shared" si="42"/>
        <v>157693.5</v>
      </c>
      <c r="I18" s="19">
        <f t="shared" si="42"/>
        <v>169112.5</v>
      </c>
      <c r="J18" s="51">
        <f t="shared" si="12"/>
        <v>21398.5</v>
      </c>
      <c r="K18" s="51">
        <f t="shared" si="13"/>
        <v>22917.799999999988</v>
      </c>
      <c r="L18" s="51">
        <f t="shared" si="14"/>
        <v>24544.899999999994</v>
      </c>
      <c r="M18" s="19">
        <f t="shared" ref="M18:O18" si="43">M19</f>
        <v>171505.2</v>
      </c>
      <c r="N18" s="19">
        <f t="shared" si="43"/>
        <v>180611.3</v>
      </c>
      <c r="O18" s="19">
        <f t="shared" si="43"/>
        <v>193657.4</v>
      </c>
      <c r="P18" s="51">
        <f t="shared" si="16"/>
        <v>0</v>
      </c>
      <c r="Q18" s="51">
        <f t="shared" si="17"/>
        <v>0</v>
      </c>
      <c r="R18" s="51">
        <f t="shared" si="18"/>
        <v>0</v>
      </c>
      <c r="S18" s="19">
        <f t="shared" ref="S18:U18" si="44">S19</f>
        <v>171505.2</v>
      </c>
      <c r="T18" s="19">
        <f t="shared" si="44"/>
        <v>180611.3</v>
      </c>
      <c r="U18" s="19">
        <f t="shared" si="44"/>
        <v>193657.4</v>
      </c>
      <c r="V18" s="51">
        <f t="shared" si="20"/>
        <v>0</v>
      </c>
      <c r="W18" s="51">
        <f t="shared" si="21"/>
        <v>0</v>
      </c>
      <c r="X18" s="51">
        <f t="shared" si="22"/>
        <v>0</v>
      </c>
      <c r="Y18" s="19">
        <f t="shared" ref="Y18:AB18" si="45">Y19</f>
        <v>171505.2</v>
      </c>
      <c r="Z18" s="19">
        <f t="shared" si="45"/>
        <v>180611.3</v>
      </c>
      <c r="AA18" s="19">
        <f t="shared" si="45"/>
        <v>193657.4</v>
      </c>
      <c r="AB18" s="64">
        <f t="shared" si="45"/>
        <v>31478</v>
      </c>
      <c r="AC18" s="51">
        <f t="shared" si="25"/>
        <v>7239.2999999999884</v>
      </c>
      <c r="AD18" s="51">
        <f t="shared" si="26"/>
        <v>0</v>
      </c>
      <c r="AE18" s="51">
        <f t="shared" si="27"/>
        <v>0</v>
      </c>
      <c r="AF18" s="19">
        <f t="shared" ref="AF18:AH18" si="46">AF19</f>
        <v>178744.5</v>
      </c>
      <c r="AG18" s="19">
        <f t="shared" si="46"/>
        <v>180611.3</v>
      </c>
      <c r="AH18" s="19">
        <f t="shared" si="46"/>
        <v>193657.4</v>
      </c>
      <c r="AI18" s="51">
        <f t="shared" si="29"/>
        <v>0</v>
      </c>
      <c r="AJ18" s="51">
        <f t="shared" si="30"/>
        <v>0</v>
      </c>
      <c r="AK18" s="51">
        <f t="shared" si="31"/>
        <v>0</v>
      </c>
      <c r="AL18" s="19">
        <f t="shared" ref="AL18:AN18" si="47">AL19</f>
        <v>178744.5</v>
      </c>
      <c r="AM18" s="19">
        <f t="shared" si="47"/>
        <v>180611.3</v>
      </c>
      <c r="AN18" s="19">
        <f t="shared" si="47"/>
        <v>193657.4</v>
      </c>
      <c r="AO18" s="51">
        <f t="shared" si="33"/>
        <v>0</v>
      </c>
      <c r="AP18" s="51">
        <f t="shared" si="34"/>
        <v>0</v>
      </c>
      <c r="AQ18" s="51">
        <f t="shared" si="35"/>
        <v>0</v>
      </c>
      <c r="AR18" s="19">
        <f t="shared" ref="AR18:AU18" si="48">AR19</f>
        <v>178744.5</v>
      </c>
      <c r="AS18" s="19">
        <f t="shared" si="48"/>
        <v>180611.3</v>
      </c>
      <c r="AT18" s="19">
        <f t="shared" si="48"/>
        <v>193657.4</v>
      </c>
      <c r="AU18" s="19">
        <f t="shared" si="48"/>
        <v>122634</v>
      </c>
      <c r="AV18" s="51">
        <f t="shared" si="38"/>
        <v>11066.100000000006</v>
      </c>
      <c r="AW18" s="51">
        <f t="shared" si="39"/>
        <v>20881.800000000017</v>
      </c>
      <c r="AX18" s="19">
        <f t="shared" ref="AX18" si="49">AX19</f>
        <v>178744.5</v>
      </c>
      <c r="AY18" s="19">
        <f t="shared" ref="AY18:BA18" si="50">AY19</f>
        <v>189810.6</v>
      </c>
      <c r="AZ18" s="19">
        <f t="shared" si="50"/>
        <v>201493.1</v>
      </c>
      <c r="BA18" s="19">
        <f t="shared" si="50"/>
        <v>221968.1</v>
      </c>
    </row>
    <row r="19" spans="1:53" s="2" customFormat="1" ht="15.6" customHeight="1" x14ac:dyDescent="0.2">
      <c r="A19" s="11" t="s">
        <v>1</v>
      </c>
      <c r="B19" s="56" t="s">
        <v>5</v>
      </c>
      <c r="C19" s="18">
        <v>128330</v>
      </c>
      <c r="D19" s="18">
        <v>144838.39999999999</v>
      </c>
      <c r="E19" s="18">
        <v>96286.3</v>
      </c>
      <c r="F19" s="18">
        <v>145439.29999999999</v>
      </c>
      <c r="G19" s="18">
        <v>150106.70000000001</v>
      </c>
      <c r="H19" s="18">
        <v>157693.5</v>
      </c>
      <c r="I19" s="18">
        <v>169112.5</v>
      </c>
      <c r="J19" s="51">
        <f t="shared" si="12"/>
        <v>21398.5</v>
      </c>
      <c r="K19" s="51">
        <f t="shared" si="13"/>
        <v>22917.799999999988</v>
      </c>
      <c r="L19" s="51">
        <f t="shared" si="14"/>
        <v>24544.899999999994</v>
      </c>
      <c r="M19" s="18">
        <v>171505.2</v>
      </c>
      <c r="N19" s="18">
        <v>180611.3</v>
      </c>
      <c r="O19" s="18">
        <v>193657.4</v>
      </c>
      <c r="P19" s="51">
        <f t="shared" si="16"/>
        <v>0</v>
      </c>
      <c r="Q19" s="51">
        <f t="shared" si="17"/>
        <v>0</v>
      </c>
      <c r="R19" s="51">
        <f t="shared" si="18"/>
        <v>0</v>
      </c>
      <c r="S19" s="18">
        <v>171505.2</v>
      </c>
      <c r="T19" s="18">
        <v>180611.3</v>
      </c>
      <c r="U19" s="18">
        <v>193657.4</v>
      </c>
      <c r="V19" s="51">
        <f t="shared" si="20"/>
        <v>0</v>
      </c>
      <c r="W19" s="51">
        <f t="shared" si="21"/>
        <v>0</v>
      </c>
      <c r="X19" s="51">
        <f t="shared" si="22"/>
        <v>0</v>
      </c>
      <c r="Y19" s="18">
        <v>171505.2</v>
      </c>
      <c r="Z19" s="18">
        <v>180611.3</v>
      </c>
      <c r="AA19" s="18">
        <v>193657.4</v>
      </c>
      <c r="AB19" s="65">
        <v>31478</v>
      </c>
      <c r="AC19" s="51">
        <f t="shared" si="25"/>
        <v>7239.2999999999884</v>
      </c>
      <c r="AD19" s="51">
        <f t="shared" si="26"/>
        <v>0</v>
      </c>
      <c r="AE19" s="51">
        <f t="shared" si="27"/>
        <v>0</v>
      </c>
      <c r="AF19" s="18">
        <v>178744.5</v>
      </c>
      <c r="AG19" s="18">
        <v>180611.3</v>
      </c>
      <c r="AH19" s="18">
        <v>193657.4</v>
      </c>
      <c r="AI19" s="51">
        <f t="shared" si="29"/>
        <v>0</v>
      </c>
      <c r="AJ19" s="51">
        <f t="shared" si="30"/>
        <v>0</v>
      </c>
      <c r="AK19" s="51">
        <f t="shared" si="31"/>
        <v>0</v>
      </c>
      <c r="AL19" s="18">
        <v>178744.5</v>
      </c>
      <c r="AM19" s="18">
        <v>180611.3</v>
      </c>
      <c r="AN19" s="18">
        <v>193657.4</v>
      </c>
      <c r="AO19" s="51">
        <f t="shared" si="33"/>
        <v>0</v>
      </c>
      <c r="AP19" s="51">
        <f t="shared" si="34"/>
        <v>0</v>
      </c>
      <c r="AQ19" s="51">
        <f t="shared" si="35"/>
        <v>0</v>
      </c>
      <c r="AR19" s="18">
        <v>178744.5</v>
      </c>
      <c r="AS19" s="18">
        <v>180611.3</v>
      </c>
      <c r="AT19" s="18">
        <v>193657.4</v>
      </c>
      <c r="AU19" s="18">
        <v>122634</v>
      </c>
      <c r="AV19" s="51">
        <f t="shared" si="38"/>
        <v>11066.100000000006</v>
      </c>
      <c r="AW19" s="51">
        <f t="shared" si="39"/>
        <v>20881.800000000017</v>
      </c>
      <c r="AX19" s="18">
        <v>178744.5</v>
      </c>
      <c r="AY19" s="18">
        <v>189810.6</v>
      </c>
      <c r="AZ19" s="18">
        <v>201493.1</v>
      </c>
      <c r="BA19" s="18">
        <v>221968.1</v>
      </c>
    </row>
    <row r="20" spans="1:53" s="31" customFormat="1" ht="52.9" customHeight="1" x14ac:dyDescent="0.2">
      <c r="A20" s="29" t="s">
        <v>43</v>
      </c>
      <c r="B20" s="33" t="s">
        <v>24</v>
      </c>
      <c r="C20" s="19">
        <f t="shared" ref="C20:I20" si="51">C21</f>
        <v>30328.3</v>
      </c>
      <c r="D20" s="19">
        <f t="shared" si="51"/>
        <v>32000</v>
      </c>
      <c r="E20" s="19">
        <f t="shared" si="51"/>
        <v>25408.3</v>
      </c>
      <c r="F20" s="19">
        <f>F21</f>
        <v>34923.300000000003</v>
      </c>
      <c r="G20" s="19">
        <f t="shared" si="51"/>
        <v>16501</v>
      </c>
      <c r="H20" s="19">
        <f t="shared" si="51"/>
        <v>16501</v>
      </c>
      <c r="I20" s="19">
        <f t="shared" si="51"/>
        <v>16501</v>
      </c>
      <c r="J20" s="51">
        <f t="shared" si="12"/>
        <v>0</v>
      </c>
      <c r="K20" s="51">
        <f t="shared" si="13"/>
        <v>0</v>
      </c>
      <c r="L20" s="51">
        <f t="shared" si="14"/>
        <v>0</v>
      </c>
      <c r="M20" s="19">
        <f t="shared" ref="M20:O20" si="52">M21</f>
        <v>16501</v>
      </c>
      <c r="N20" s="19">
        <f t="shared" si="52"/>
        <v>16501</v>
      </c>
      <c r="O20" s="19">
        <f t="shared" si="52"/>
        <v>16501</v>
      </c>
      <c r="P20" s="51">
        <f t="shared" si="16"/>
        <v>0</v>
      </c>
      <c r="Q20" s="51">
        <f t="shared" si="17"/>
        <v>0</v>
      </c>
      <c r="R20" s="51">
        <f t="shared" si="18"/>
        <v>0</v>
      </c>
      <c r="S20" s="19">
        <f t="shared" ref="S20:U20" si="53">S21</f>
        <v>16501</v>
      </c>
      <c r="T20" s="19">
        <f t="shared" si="53"/>
        <v>16501</v>
      </c>
      <c r="U20" s="19">
        <f t="shared" si="53"/>
        <v>16501</v>
      </c>
      <c r="V20" s="51">
        <f t="shared" si="20"/>
        <v>0</v>
      </c>
      <c r="W20" s="51">
        <f t="shared" si="21"/>
        <v>0</v>
      </c>
      <c r="X20" s="51">
        <f t="shared" si="22"/>
        <v>0</v>
      </c>
      <c r="Y20" s="19">
        <f t="shared" ref="Y20:AB20" si="54">Y21</f>
        <v>16501</v>
      </c>
      <c r="Z20" s="19">
        <f t="shared" si="54"/>
        <v>16501</v>
      </c>
      <c r="AA20" s="19">
        <f t="shared" si="54"/>
        <v>16501</v>
      </c>
      <c r="AB20" s="64">
        <f t="shared" si="54"/>
        <v>4255.8999999999996</v>
      </c>
      <c r="AC20" s="51">
        <f t="shared" si="25"/>
        <v>2745.4000000000015</v>
      </c>
      <c r="AD20" s="51">
        <f t="shared" si="26"/>
        <v>0</v>
      </c>
      <c r="AE20" s="51">
        <f t="shared" si="27"/>
        <v>0</v>
      </c>
      <c r="AF20" s="19">
        <f t="shared" ref="AF20:AH20" si="55">AF21</f>
        <v>19246.400000000001</v>
      </c>
      <c r="AG20" s="19">
        <f t="shared" si="55"/>
        <v>16501</v>
      </c>
      <c r="AH20" s="19">
        <f t="shared" si="55"/>
        <v>16501</v>
      </c>
      <c r="AI20" s="51">
        <f t="shared" si="29"/>
        <v>0</v>
      </c>
      <c r="AJ20" s="51">
        <f t="shared" si="30"/>
        <v>0</v>
      </c>
      <c r="AK20" s="51">
        <f t="shared" si="31"/>
        <v>0</v>
      </c>
      <c r="AL20" s="19">
        <f t="shared" ref="AL20:AN20" si="56">AL21</f>
        <v>19246.400000000001</v>
      </c>
      <c r="AM20" s="19">
        <f t="shared" si="56"/>
        <v>16501</v>
      </c>
      <c r="AN20" s="19">
        <f t="shared" si="56"/>
        <v>16501</v>
      </c>
      <c r="AO20" s="51">
        <f t="shared" si="33"/>
        <v>0</v>
      </c>
      <c r="AP20" s="51">
        <f t="shared" si="34"/>
        <v>0</v>
      </c>
      <c r="AQ20" s="51">
        <f t="shared" si="35"/>
        <v>0</v>
      </c>
      <c r="AR20" s="19">
        <f t="shared" ref="AR20:AU20" si="57">AR21</f>
        <v>19246.400000000001</v>
      </c>
      <c r="AS20" s="19">
        <f t="shared" si="57"/>
        <v>16501</v>
      </c>
      <c r="AT20" s="19">
        <f t="shared" si="57"/>
        <v>16501</v>
      </c>
      <c r="AU20" s="19">
        <f t="shared" si="57"/>
        <v>15905</v>
      </c>
      <c r="AV20" s="51">
        <f t="shared" si="38"/>
        <v>-344.80000000000291</v>
      </c>
      <c r="AW20" s="51">
        <f t="shared" si="39"/>
        <v>2923.9000000000015</v>
      </c>
      <c r="AX20" s="19">
        <f t="shared" ref="AX20" si="58">AX21</f>
        <v>19246.400000000001</v>
      </c>
      <c r="AY20" s="19">
        <f t="shared" ref="AY20:BA20" si="59">AY21</f>
        <v>18901.599999999999</v>
      </c>
      <c r="AZ20" s="19">
        <f t="shared" si="59"/>
        <v>19424.900000000001</v>
      </c>
      <c r="BA20" s="19">
        <f t="shared" si="59"/>
        <v>19873.900000000001</v>
      </c>
    </row>
    <row r="21" spans="1:53" s="32" customFormat="1" ht="51.6" customHeight="1" x14ac:dyDescent="0.2">
      <c r="A21" s="11" t="s">
        <v>23</v>
      </c>
      <c r="B21" s="33" t="s">
        <v>25</v>
      </c>
      <c r="C21" s="18">
        <v>30328.3</v>
      </c>
      <c r="D21" s="18">
        <v>32000</v>
      </c>
      <c r="E21" s="18">
        <v>25408.3</v>
      </c>
      <c r="F21" s="18">
        <v>34923.300000000003</v>
      </c>
      <c r="G21" s="18">
        <v>16501</v>
      </c>
      <c r="H21" s="18">
        <v>16501</v>
      </c>
      <c r="I21" s="18">
        <v>16501</v>
      </c>
      <c r="J21" s="51">
        <f t="shared" si="12"/>
        <v>0</v>
      </c>
      <c r="K21" s="51">
        <f t="shared" si="13"/>
        <v>0</v>
      </c>
      <c r="L21" s="51">
        <f t="shared" si="14"/>
        <v>0</v>
      </c>
      <c r="M21" s="18">
        <v>16501</v>
      </c>
      <c r="N21" s="18">
        <v>16501</v>
      </c>
      <c r="O21" s="18">
        <v>16501</v>
      </c>
      <c r="P21" s="51">
        <f t="shared" si="16"/>
        <v>0</v>
      </c>
      <c r="Q21" s="51">
        <f t="shared" si="17"/>
        <v>0</v>
      </c>
      <c r="R21" s="51">
        <f t="shared" si="18"/>
        <v>0</v>
      </c>
      <c r="S21" s="18">
        <v>16501</v>
      </c>
      <c r="T21" s="18">
        <v>16501</v>
      </c>
      <c r="U21" s="18">
        <v>16501</v>
      </c>
      <c r="V21" s="51">
        <f t="shared" si="20"/>
        <v>0</v>
      </c>
      <c r="W21" s="51">
        <f t="shared" si="21"/>
        <v>0</v>
      </c>
      <c r="X21" s="51">
        <f t="shared" si="22"/>
        <v>0</v>
      </c>
      <c r="Y21" s="18">
        <v>16501</v>
      </c>
      <c r="Z21" s="18">
        <v>16501</v>
      </c>
      <c r="AA21" s="18">
        <v>16501</v>
      </c>
      <c r="AB21" s="65">
        <v>4255.8999999999996</v>
      </c>
      <c r="AC21" s="51">
        <f t="shared" si="25"/>
        <v>2745.4000000000015</v>
      </c>
      <c r="AD21" s="51">
        <f t="shared" si="26"/>
        <v>0</v>
      </c>
      <c r="AE21" s="51">
        <f t="shared" si="27"/>
        <v>0</v>
      </c>
      <c r="AF21" s="18">
        <v>19246.400000000001</v>
      </c>
      <c r="AG21" s="18">
        <v>16501</v>
      </c>
      <c r="AH21" s="18">
        <v>16501</v>
      </c>
      <c r="AI21" s="51">
        <f t="shared" si="29"/>
        <v>0</v>
      </c>
      <c r="AJ21" s="51">
        <f t="shared" si="30"/>
        <v>0</v>
      </c>
      <c r="AK21" s="51">
        <f t="shared" si="31"/>
        <v>0</v>
      </c>
      <c r="AL21" s="18">
        <v>19246.400000000001</v>
      </c>
      <c r="AM21" s="18">
        <v>16501</v>
      </c>
      <c r="AN21" s="18">
        <v>16501</v>
      </c>
      <c r="AO21" s="51">
        <f t="shared" si="33"/>
        <v>0</v>
      </c>
      <c r="AP21" s="51">
        <f t="shared" si="34"/>
        <v>0</v>
      </c>
      <c r="AQ21" s="51">
        <f t="shared" si="35"/>
        <v>0</v>
      </c>
      <c r="AR21" s="18">
        <v>19246.400000000001</v>
      </c>
      <c r="AS21" s="18">
        <v>16501</v>
      </c>
      <c r="AT21" s="18">
        <v>16501</v>
      </c>
      <c r="AU21" s="18">
        <v>15905</v>
      </c>
      <c r="AV21" s="51">
        <f t="shared" si="38"/>
        <v>-344.80000000000291</v>
      </c>
      <c r="AW21" s="51">
        <f t="shared" si="39"/>
        <v>2923.9000000000015</v>
      </c>
      <c r="AX21" s="18">
        <v>19246.400000000001</v>
      </c>
      <c r="AY21" s="18">
        <v>18901.599999999999</v>
      </c>
      <c r="AZ21" s="18">
        <v>19424.900000000001</v>
      </c>
      <c r="BA21" s="18">
        <v>19873.900000000001</v>
      </c>
    </row>
    <row r="22" spans="1:53" s="10" customFormat="1" ht="14.45" customHeight="1" x14ac:dyDescent="0.2">
      <c r="A22" s="29" t="s">
        <v>35</v>
      </c>
      <c r="B22" s="56" t="s">
        <v>6</v>
      </c>
      <c r="C22" s="19">
        <f t="shared" ref="C22:I22" si="60">C23+C24+C25</f>
        <v>31992.3</v>
      </c>
      <c r="D22" s="19">
        <v>36568</v>
      </c>
      <c r="E22" s="19">
        <f t="shared" si="60"/>
        <v>36699.5</v>
      </c>
      <c r="F22" s="19">
        <f t="shared" si="60"/>
        <v>41254.199999999997</v>
      </c>
      <c r="G22" s="19">
        <f t="shared" si="60"/>
        <v>33815.5</v>
      </c>
      <c r="H22" s="19">
        <f t="shared" si="60"/>
        <v>35195.199999999997</v>
      </c>
      <c r="I22" s="19">
        <f t="shared" si="60"/>
        <v>36964.300000000003</v>
      </c>
      <c r="J22" s="51">
        <f t="shared" si="12"/>
        <v>0</v>
      </c>
      <c r="K22" s="51">
        <f t="shared" si="13"/>
        <v>0</v>
      </c>
      <c r="L22" s="51">
        <f t="shared" si="14"/>
        <v>0</v>
      </c>
      <c r="M22" s="19">
        <f t="shared" ref="M22:O22" si="61">M23+M24+M25</f>
        <v>33815.5</v>
      </c>
      <c r="N22" s="19">
        <f t="shared" si="61"/>
        <v>35195.199999999997</v>
      </c>
      <c r="O22" s="19">
        <f t="shared" si="61"/>
        <v>36964.300000000003</v>
      </c>
      <c r="P22" s="51">
        <f t="shared" si="16"/>
        <v>0</v>
      </c>
      <c r="Q22" s="51">
        <f t="shared" si="17"/>
        <v>0</v>
      </c>
      <c r="R22" s="51">
        <f t="shared" si="18"/>
        <v>0</v>
      </c>
      <c r="S22" s="19">
        <f t="shared" ref="S22:U22" si="62">S23+S24+S25</f>
        <v>33815.5</v>
      </c>
      <c r="T22" s="19">
        <f t="shared" si="62"/>
        <v>35195.199999999997</v>
      </c>
      <c r="U22" s="19">
        <f t="shared" si="62"/>
        <v>36964.300000000003</v>
      </c>
      <c r="V22" s="51">
        <f t="shared" si="20"/>
        <v>3500</v>
      </c>
      <c r="W22" s="51">
        <f t="shared" si="21"/>
        <v>0</v>
      </c>
      <c r="X22" s="51">
        <f t="shared" si="22"/>
        <v>0</v>
      </c>
      <c r="Y22" s="19">
        <f t="shared" ref="Y22:AB22" si="63">Y23+Y24+Y25</f>
        <v>37315.5</v>
      </c>
      <c r="Z22" s="19">
        <f t="shared" si="63"/>
        <v>35195.199999999997</v>
      </c>
      <c r="AA22" s="19">
        <f t="shared" si="63"/>
        <v>36964.300000000003</v>
      </c>
      <c r="AB22" s="64">
        <f t="shared" si="63"/>
        <v>18480</v>
      </c>
      <c r="AC22" s="51">
        <f t="shared" si="25"/>
        <v>0</v>
      </c>
      <c r="AD22" s="51">
        <f t="shared" si="26"/>
        <v>0</v>
      </c>
      <c r="AE22" s="51">
        <f t="shared" si="27"/>
        <v>0</v>
      </c>
      <c r="AF22" s="19">
        <f t="shared" ref="AF22:AH22" si="64">AF23+AF24+AF25</f>
        <v>37315.5</v>
      </c>
      <c r="AG22" s="19">
        <f t="shared" si="64"/>
        <v>35195.199999999997</v>
      </c>
      <c r="AH22" s="19">
        <f t="shared" si="64"/>
        <v>36964.300000000003</v>
      </c>
      <c r="AI22" s="51">
        <f t="shared" si="29"/>
        <v>0</v>
      </c>
      <c r="AJ22" s="51">
        <f t="shared" si="30"/>
        <v>0</v>
      </c>
      <c r="AK22" s="51">
        <f t="shared" si="31"/>
        <v>0</v>
      </c>
      <c r="AL22" s="19">
        <f t="shared" ref="AL22:AN22" si="65">AL23+AL24+AL25</f>
        <v>37315.5</v>
      </c>
      <c r="AM22" s="19">
        <f t="shared" si="65"/>
        <v>35195.199999999997</v>
      </c>
      <c r="AN22" s="19">
        <f t="shared" si="65"/>
        <v>36964.300000000003</v>
      </c>
      <c r="AO22" s="51">
        <f t="shared" si="33"/>
        <v>0</v>
      </c>
      <c r="AP22" s="51">
        <f t="shared" si="34"/>
        <v>0</v>
      </c>
      <c r="AQ22" s="51">
        <f t="shared" si="35"/>
        <v>0</v>
      </c>
      <c r="AR22" s="19">
        <f t="shared" ref="AR22:AU22" si="66">AR23+AR24+AR25</f>
        <v>37315.5</v>
      </c>
      <c r="AS22" s="19">
        <f t="shared" si="66"/>
        <v>35195.199999999997</v>
      </c>
      <c r="AT22" s="19">
        <f t="shared" si="66"/>
        <v>36964.300000000003</v>
      </c>
      <c r="AU22" s="19">
        <f t="shared" si="66"/>
        <v>26760</v>
      </c>
      <c r="AV22" s="51">
        <f t="shared" si="38"/>
        <v>-7096.7999999999993</v>
      </c>
      <c r="AW22" s="51">
        <f t="shared" si="39"/>
        <v>-3558.5999999999985</v>
      </c>
      <c r="AX22" s="19">
        <f t="shared" ref="AX22" si="67">AX23+AX24+AX25</f>
        <v>37315.5</v>
      </c>
      <c r="AY22" s="19">
        <f t="shared" ref="AY22:BA22" si="68">AY23+AY24+AY25</f>
        <v>30218.7</v>
      </c>
      <c r="AZ22" s="19">
        <f t="shared" si="68"/>
        <v>31636.6</v>
      </c>
      <c r="BA22" s="19">
        <f t="shared" si="68"/>
        <v>33345.599999999999</v>
      </c>
    </row>
    <row r="23" spans="1:53" s="2" customFormat="1" ht="39" customHeight="1" x14ac:dyDescent="0.2">
      <c r="A23" s="11" t="s">
        <v>2</v>
      </c>
      <c r="B23" s="56" t="s">
        <v>7</v>
      </c>
      <c r="C23" s="18">
        <v>17027.5</v>
      </c>
      <c r="D23" s="18">
        <v>4057</v>
      </c>
      <c r="E23" s="18">
        <v>4159.6000000000004</v>
      </c>
      <c r="F23" s="18">
        <v>4261.8999999999996</v>
      </c>
      <c r="G23" s="18">
        <v>63</v>
      </c>
      <c r="H23" s="18">
        <v>10</v>
      </c>
      <c r="I23" s="18"/>
      <c r="J23" s="51">
        <f t="shared" si="12"/>
        <v>0</v>
      </c>
      <c r="K23" s="51">
        <f t="shared" si="13"/>
        <v>0</v>
      </c>
      <c r="L23" s="51">
        <f t="shared" si="14"/>
        <v>0</v>
      </c>
      <c r="M23" s="18">
        <v>63</v>
      </c>
      <c r="N23" s="18">
        <v>10</v>
      </c>
      <c r="O23" s="18"/>
      <c r="P23" s="51">
        <f t="shared" si="16"/>
        <v>0</v>
      </c>
      <c r="Q23" s="51">
        <f t="shared" si="17"/>
        <v>0</v>
      </c>
      <c r="R23" s="51">
        <f t="shared" si="18"/>
        <v>0</v>
      </c>
      <c r="S23" s="18">
        <v>63</v>
      </c>
      <c r="T23" s="18">
        <v>10</v>
      </c>
      <c r="U23" s="18"/>
      <c r="V23" s="51">
        <f t="shared" si="20"/>
        <v>100</v>
      </c>
      <c r="W23" s="51">
        <f t="shared" si="21"/>
        <v>0</v>
      </c>
      <c r="X23" s="51">
        <f t="shared" si="22"/>
        <v>0</v>
      </c>
      <c r="Y23" s="18">
        <v>163</v>
      </c>
      <c r="Z23" s="18">
        <v>10</v>
      </c>
      <c r="AA23" s="18"/>
      <c r="AB23" s="65">
        <v>100</v>
      </c>
      <c r="AC23" s="51">
        <f t="shared" si="25"/>
        <v>0</v>
      </c>
      <c r="AD23" s="51">
        <f t="shared" si="26"/>
        <v>0</v>
      </c>
      <c r="AE23" s="51">
        <f t="shared" si="27"/>
        <v>0</v>
      </c>
      <c r="AF23" s="18">
        <v>163</v>
      </c>
      <c r="AG23" s="18">
        <v>10</v>
      </c>
      <c r="AH23" s="18"/>
      <c r="AI23" s="51">
        <f t="shared" si="29"/>
        <v>0</v>
      </c>
      <c r="AJ23" s="51">
        <f t="shared" si="30"/>
        <v>0</v>
      </c>
      <c r="AK23" s="51">
        <f t="shared" si="31"/>
        <v>0</v>
      </c>
      <c r="AL23" s="18">
        <v>163</v>
      </c>
      <c r="AM23" s="18">
        <v>10</v>
      </c>
      <c r="AN23" s="18"/>
      <c r="AO23" s="51">
        <f t="shared" si="33"/>
        <v>0</v>
      </c>
      <c r="AP23" s="51">
        <f t="shared" si="34"/>
        <v>0</v>
      </c>
      <c r="AQ23" s="51">
        <f t="shared" si="35"/>
        <v>0</v>
      </c>
      <c r="AR23" s="18">
        <v>163</v>
      </c>
      <c r="AS23" s="18">
        <v>10</v>
      </c>
      <c r="AT23" s="18"/>
      <c r="AU23" s="18">
        <v>180.5</v>
      </c>
      <c r="AV23" s="51">
        <f t="shared" si="38"/>
        <v>-63</v>
      </c>
      <c r="AW23" s="51">
        <f t="shared" si="39"/>
        <v>70</v>
      </c>
      <c r="AX23" s="18">
        <v>163</v>
      </c>
      <c r="AY23" s="18">
        <v>100</v>
      </c>
      <c r="AZ23" s="18">
        <v>80</v>
      </c>
      <c r="BA23" s="18">
        <v>80</v>
      </c>
    </row>
    <row r="24" spans="1:53" s="2" customFormat="1" ht="20.45" customHeight="1" x14ac:dyDescent="0.2">
      <c r="A24" s="11" t="s">
        <v>3</v>
      </c>
      <c r="B24" s="56" t="s">
        <v>8</v>
      </c>
      <c r="C24" s="18">
        <v>14557</v>
      </c>
      <c r="D24" s="18">
        <v>26011</v>
      </c>
      <c r="E24" s="18">
        <v>26362.799999999999</v>
      </c>
      <c r="F24" s="18">
        <v>26567.3</v>
      </c>
      <c r="G24" s="18">
        <v>26652.5</v>
      </c>
      <c r="H24" s="18">
        <v>27985.200000000001</v>
      </c>
      <c r="I24" s="18">
        <v>29664.3</v>
      </c>
      <c r="J24" s="51">
        <f t="shared" si="12"/>
        <v>0</v>
      </c>
      <c r="K24" s="51">
        <f t="shared" si="13"/>
        <v>0</v>
      </c>
      <c r="L24" s="51">
        <f t="shared" si="14"/>
        <v>0</v>
      </c>
      <c r="M24" s="18">
        <v>26652.5</v>
      </c>
      <c r="N24" s="18">
        <v>27985.200000000001</v>
      </c>
      <c r="O24" s="18">
        <v>29664.3</v>
      </c>
      <c r="P24" s="51">
        <f t="shared" si="16"/>
        <v>0</v>
      </c>
      <c r="Q24" s="51">
        <f t="shared" si="17"/>
        <v>0</v>
      </c>
      <c r="R24" s="51">
        <f t="shared" si="18"/>
        <v>0</v>
      </c>
      <c r="S24" s="18">
        <v>26652.5</v>
      </c>
      <c r="T24" s="18">
        <v>27985.200000000001</v>
      </c>
      <c r="U24" s="18">
        <v>29664.3</v>
      </c>
      <c r="V24" s="51">
        <f t="shared" si="20"/>
        <v>0</v>
      </c>
      <c r="W24" s="51">
        <f t="shared" si="21"/>
        <v>0</v>
      </c>
      <c r="X24" s="51">
        <f t="shared" si="22"/>
        <v>0</v>
      </c>
      <c r="Y24" s="18">
        <v>26652.5</v>
      </c>
      <c r="Z24" s="18">
        <v>27985.200000000001</v>
      </c>
      <c r="AA24" s="18">
        <v>29664.3</v>
      </c>
      <c r="AB24" s="65">
        <v>14840</v>
      </c>
      <c r="AC24" s="51">
        <f t="shared" si="25"/>
        <v>0</v>
      </c>
      <c r="AD24" s="51">
        <f t="shared" si="26"/>
        <v>0</v>
      </c>
      <c r="AE24" s="51">
        <f t="shared" si="27"/>
        <v>0</v>
      </c>
      <c r="AF24" s="18">
        <v>26652.5</v>
      </c>
      <c r="AG24" s="18">
        <v>27985.200000000001</v>
      </c>
      <c r="AH24" s="18">
        <v>29664.3</v>
      </c>
      <c r="AI24" s="51">
        <f t="shared" si="29"/>
        <v>0</v>
      </c>
      <c r="AJ24" s="51">
        <f t="shared" si="30"/>
        <v>0</v>
      </c>
      <c r="AK24" s="51">
        <f t="shared" si="31"/>
        <v>0</v>
      </c>
      <c r="AL24" s="18">
        <v>26652.5</v>
      </c>
      <c r="AM24" s="18">
        <v>27985.200000000001</v>
      </c>
      <c r="AN24" s="18">
        <v>29664.3</v>
      </c>
      <c r="AO24" s="51">
        <f t="shared" si="33"/>
        <v>0</v>
      </c>
      <c r="AP24" s="51">
        <f t="shared" si="34"/>
        <v>0</v>
      </c>
      <c r="AQ24" s="51">
        <f t="shared" si="35"/>
        <v>0</v>
      </c>
      <c r="AR24" s="18">
        <v>26652.5</v>
      </c>
      <c r="AS24" s="18">
        <v>27985.200000000001</v>
      </c>
      <c r="AT24" s="18">
        <v>29664.3</v>
      </c>
      <c r="AU24" s="18">
        <v>20454</v>
      </c>
      <c r="AV24" s="51">
        <f t="shared" si="38"/>
        <v>-7493.7999999999993</v>
      </c>
      <c r="AW24" s="51">
        <f t="shared" si="39"/>
        <v>-7868.6000000000022</v>
      </c>
      <c r="AX24" s="18">
        <v>26652.5</v>
      </c>
      <c r="AY24" s="18">
        <v>19158.7</v>
      </c>
      <c r="AZ24" s="18">
        <v>20116.599999999999</v>
      </c>
      <c r="BA24" s="18">
        <v>21323.599999999999</v>
      </c>
    </row>
    <row r="25" spans="1:53" s="2" customFormat="1" ht="51.6" customHeight="1" x14ac:dyDescent="0.2">
      <c r="A25" s="11" t="s">
        <v>44</v>
      </c>
      <c r="B25" s="56" t="s">
        <v>22</v>
      </c>
      <c r="C25" s="18">
        <v>407.8</v>
      </c>
      <c r="D25" s="18">
        <v>6500</v>
      </c>
      <c r="E25" s="18">
        <v>6177.1</v>
      </c>
      <c r="F25" s="18">
        <v>10425</v>
      </c>
      <c r="G25" s="18">
        <v>7100</v>
      </c>
      <c r="H25" s="18">
        <v>7200</v>
      </c>
      <c r="I25" s="18">
        <v>7300</v>
      </c>
      <c r="J25" s="51">
        <f t="shared" si="12"/>
        <v>0</v>
      </c>
      <c r="K25" s="51">
        <f t="shared" si="13"/>
        <v>0</v>
      </c>
      <c r="L25" s="51">
        <f t="shared" si="14"/>
        <v>0</v>
      </c>
      <c r="M25" s="18">
        <v>7100</v>
      </c>
      <c r="N25" s="18">
        <v>7200</v>
      </c>
      <c r="O25" s="18">
        <v>7300</v>
      </c>
      <c r="P25" s="51">
        <f t="shared" si="16"/>
        <v>0</v>
      </c>
      <c r="Q25" s="51">
        <f t="shared" si="17"/>
        <v>0</v>
      </c>
      <c r="R25" s="51">
        <f t="shared" si="18"/>
        <v>0</v>
      </c>
      <c r="S25" s="18">
        <v>7100</v>
      </c>
      <c r="T25" s="18">
        <v>7200</v>
      </c>
      <c r="U25" s="18">
        <v>7300</v>
      </c>
      <c r="V25" s="51">
        <f t="shared" si="20"/>
        <v>3400</v>
      </c>
      <c r="W25" s="51">
        <f t="shared" si="21"/>
        <v>0</v>
      </c>
      <c r="X25" s="51">
        <f t="shared" si="22"/>
        <v>0</v>
      </c>
      <c r="Y25" s="18">
        <v>10500</v>
      </c>
      <c r="Z25" s="18">
        <v>7200</v>
      </c>
      <c r="AA25" s="18">
        <v>7300</v>
      </c>
      <c r="AB25" s="65">
        <v>3540</v>
      </c>
      <c r="AC25" s="51">
        <f t="shared" si="25"/>
        <v>0</v>
      </c>
      <c r="AD25" s="51">
        <f t="shared" si="26"/>
        <v>0</v>
      </c>
      <c r="AE25" s="51">
        <f t="shared" si="27"/>
        <v>0</v>
      </c>
      <c r="AF25" s="18">
        <v>10500</v>
      </c>
      <c r="AG25" s="18">
        <v>7200</v>
      </c>
      <c r="AH25" s="18">
        <v>7300</v>
      </c>
      <c r="AI25" s="51">
        <f t="shared" si="29"/>
        <v>0</v>
      </c>
      <c r="AJ25" s="51">
        <f t="shared" si="30"/>
        <v>0</v>
      </c>
      <c r="AK25" s="51">
        <f t="shared" si="31"/>
        <v>0</v>
      </c>
      <c r="AL25" s="18">
        <v>10500</v>
      </c>
      <c r="AM25" s="18">
        <v>7200</v>
      </c>
      <c r="AN25" s="18">
        <v>7300</v>
      </c>
      <c r="AO25" s="51">
        <f t="shared" si="33"/>
        <v>0</v>
      </c>
      <c r="AP25" s="51">
        <f t="shared" si="34"/>
        <v>0</v>
      </c>
      <c r="AQ25" s="51">
        <f t="shared" si="35"/>
        <v>0</v>
      </c>
      <c r="AR25" s="18">
        <v>10500</v>
      </c>
      <c r="AS25" s="18">
        <v>7200</v>
      </c>
      <c r="AT25" s="18">
        <v>7300</v>
      </c>
      <c r="AU25" s="18">
        <v>6125.5</v>
      </c>
      <c r="AV25" s="51">
        <f t="shared" si="38"/>
        <v>460</v>
      </c>
      <c r="AW25" s="51">
        <f t="shared" si="39"/>
        <v>4240</v>
      </c>
      <c r="AX25" s="18">
        <v>10500</v>
      </c>
      <c r="AY25" s="18">
        <v>10960</v>
      </c>
      <c r="AZ25" s="18">
        <v>11440</v>
      </c>
      <c r="BA25" s="18">
        <v>11942</v>
      </c>
    </row>
    <row r="26" spans="1:53" s="10" customFormat="1" ht="14.45" customHeight="1" x14ac:dyDescent="0.2">
      <c r="A26" s="29" t="s">
        <v>220</v>
      </c>
      <c r="B26" s="56" t="s">
        <v>221</v>
      </c>
      <c r="C26" s="19"/>
      <c r="D26" s="19"/>
      <c r="E26" s="19"/>
      <c r="F26" s="19"/>
      <c r="G26" s="19"/>
      <c r="H26" s="19"/>
      <c r="I26" s="19"/>
      <c r="J26" s="51"/>
      <c r="K26" s="51"/>
      <c r="L26" s="51"/>
      <c r="M26" s="19"/>
      <c r="N26" s="19"/>
      <c r="O26" s="19"/>
      <c r="P26" s="51"/>
      <c r="Q26" s="51"/>
      <c r="R26" s="51"/>
      <c r="S26" s="19"/>
      <c r="T26" s="19"/>
      <c r="U26" s="19"/>
      <c r="V26" s="51"/>
      <c r="W26" s="51"/>
      <c r="X26" s="51"/>
      <c r="Y26" s="19"/>
      <c r="Z26" s="19"/>
      <c r="AA26" s="19"/>
      <c r="AB26" s="64"/>
      <c r="AC26" s="51"/>
      <c r="AD26" s="51"/>
      <c r="AE26" s="51"/>
      <c r="AF26" s="19">
        <f>AF27</f>
        <v>35952</v>
      </c>
      <c r="AG26" s="19">
        <f t="shared" ref="AG26:AH26" si="69">AG27</f>
        <v>33169</v>
      </c>
      <c r="AH26" s="19">
        <f t="shared" si="69"/>
        <v>33169</v>
      </c>
      <c r="AI26" s="51">
        <f t="shared" ref="AI26" si="70">AL26-AF26</f>
        <v>0</v>
      </c>
      <c r="AJ26" s="51">
        <f t="shared" ref="AJ26" si="71">AM26-AG26</f>
        <v>0</v>
      </c>
      <c r="AK26" s="51">
        <f t="shared" ref="AK26" si="72">AN26-AH26</f>
        <v>0</v>
      </c>
      <c r="AL26" s="19">
        <f t="shared" ref="AL26" si="73">AL27</f>
        <v>35952</v>
      </c>
      <c r="AM26" s="19">
        <f t="shared" ref="AM26" si="74">AM27</f>
        <v>33169</v>
      </c>
      <c r="AN26" s="19">
        <f t="shared" ref="AN26" si="75">AN27</f>
        <v>33169</v>
      </c>
      <c r="AO26" s="51">
        <f t="shared" si="33"/>
        <v>0</v>
      </c>
      <c r="AP26" s="51">
        <f t="shared" si="34"/>
        <v>0</v>
      </c>
      <c r="AQ26" s="51">
        <f t="shared" si="35"/>
        <v>0</v>
      </c>
      <c r="AR26" s="19">
        <f t="shared" ref="AR26:AU26" si="76">AR27</f>
        <v>35952</v>
      </c>
      <c r="AS26" s="19">
        <f t="shared" si="76"/>
        <v>33169</v>
      </c>
      <c r="AT26" s="19">
        <f t="shared" si="76"/>
        <v>33169</v>
      </c>
      <c r="AU26" s="19">
        <f t="shared" si="76"/>
        <v>22201.4</v>
      </c>
      <c r="AV26" s="51">
        <f t="shared" si="38"/>
        <v>-17827</v>
      </c>
      <c r="AW26" s="51">
        <f t="shared" si="39"/>
        <v>-15044</v>
      </c>
      <c r="AX26" s="19">
        <f t="shared" ref="AX26" si="77">AX27</f>
        <v>35952</v>
      </c>
      <c r="AY26" s="19">
        <f t="shared" ref="AY26:BA26" si="78">AY27</f>
        <v>18125</v>
      </c>
      <c r="AZ26" s="19">
        <f t="shared" si="78"/>
        <v>18125</v>
      </c>
      <c r="BA26" s="19">
        <f t="shared" si="78"/>
        <v>18125</v>
      </c>
    </row>
    <row r="27" spans="1:53" s="2" customFormat="1" ht="14.45" customHeight="1" x14ac:dyDescent="0.2">
      <c r="A27" s="11" t="s">
        <v>146</v>
      </c>
      <c r="B27" s="56" t="s">
        <v>145</v>
      </c>
      <c r="C27" s="18"/>
      <c r="D27" s="18">
        <v>50074</v>
      </c>
      <c r="E27" s="18">
        <v>14425.8</v>
      </c>
      <c r="F27" s="18">
        <v>52679.1</v>
      </c>
      <c r="G27" s="18">
        <v>33169</v>
      </c>
      <c r="H27" s="18">
        <v>33169</v>
      </c>
      <c r="I27" s="18">
        <v>33169</v>
      </c>
      <c r="J27" s="51">
        <f t="shared" si="12"/>
        <v>0</v>
      </c>
      <c r="K27" s="51">
        <f t="shared" si="13"/>
        <v>0</v>
      </c>
      <c r="L27" s="51">
        <f t="shared" si="14"/>
        <v>0</v>
      </c>
      <c r="M27" s="18">
        <v>33169</v>
      </c>
      <c r="N27" s="18">
        <v>33169</v>
      </c>
      <c r="O27" s="18">
        <v>33169</v>
      </c>
      <c r="P27" s="51">
        <f t="shared" si="16"/>
        <v>0</v>
      </c>
      <c r="Q27" s="51">
        <f t="shared" si="17"/>
        <v>0</v>
      </c>
      <c r="R27" s="51">
        <f t="shared" si="18"/>
        <v>0</v>
      </c>
      <c r="S27" s="18">
        <v>33169</v>
      </c>
      <c r="T27" s="18">
        <v>33169</v>
      </c>
      <c r="U27" s="18">
        <v>33169</v>
      </c>
      <c r="V27" s="51">
        <f t="shared" si="20"/>
        <v>0</v>
      </c>
      <c r="W27" s="51">
        <f t="shared" si="21"/>
        <v>0</v>
      </c>
      <c r="X27" s="51">
        <f t="shared" si="22"/>
        <v>0</v>
      </c>
      <c r="Y27" s="18">
        <v>33169</v>
      </c>
      <c r="Z27" s="18">
        <v>33169</v>
      </c>
      <c r="AA27" s="18">
        <v>33169</v>
      </c>
      <c r="AB27" s="65">
        <v>6479</v>
      </c>
      <c r="AC27" s="51">
        <f t="shared" si="25"/>
        <v>2783</v>
      </c>
      <c r="AD27" s="51">
        <f t="shared" si="26"/>
        <v>0</v>
      </c>
      <c r="AE27" s="51">
        <f t="shared" si="27"/>
        <v>0</v>
      </c>
      <c r="AF27" s="18">
        <v>35952</v>
      </c>
      <c r="AG27" s="18">
        <v>33169</v>
      </c>
      <c r="AH27" s="18">
        <v>33169</v>
      </c>
      <c r="AI27" s="51">
        <f t="shared" si="29"/>
        <v>0</v>
      </c>
      <c r="AJ27" s="51">
        <f t="shared" si="30"/>
        <v>0</v>
      </c>
      <c r="AK27" s="51">
        <f t="shared" si="31"/>
        <v>0</v>
      </c>
      <c r="AL27" s="18">
        <v>35952</v>
      </c>
      <c r="AM27" s="18">
        <v>33169</v>
      </c>
      <c r="AN27" s="18">
        <v>33169</v>
      </c>
      <c r="AO27" s="51">
        <f t="shared" si="33"/>
        <v>0</v>
      </c>
      <c r="AP27" s="51">
        <f t="shared" si="34"/>
        <v>0</v>
      </c>
      <c r="AQ27" s="51">
        <f t="shared" si="35"/>
        <v>0</v>
      </c>
      <c r="AR27" s="18">
        <v>35952</v>
      </c>
      <c r="AS27" s="18">
        <v>33169</v>
      </c>
      <c r="AT27" s="18">
        <v>33169</v>
      </c>
      <c r="AU27" s="18">
        <v>22201.4</v>
      </c>
      <c r="AV27" s="51">
        <f t="shared" si="38"/>
        <v>-17827</v>
      </c>
      <c r="AW27" s="51">
        <f t="shared" si="39"/>
        <v>-15044</v>
      </c>
      <c r="AX27" s="18">
        <v>35952</v>
      </c>
      <c r="AY27" s="18">
        <v>18125</v>
      </c>
      <c r="AZ27" s="18">
        <v>18125</v>
      </c>
      <c r="BA27" s="18">
        <v>18125</v>
      </c>
    </row>
    <row r="28" spans="1:53" s="10" customFormat="1" ht="14.45" customHeight="1" x14ac:dyDescent="0.2">
      <c r="A28" s="29" t="s">
        <v>59</v>
      </c>
      <c r="B28" s="56" t="s">
        <v>9</v>
      </c>
      <c r="C28" s="19">
        <v>5182.2</v>
      </c>
      <c r="D28" s="19">
        <v>5170</v>
      </c>
      <c r="E28" s="19">
        <v>4752.5</v>
      </c>
      <c r="F28" s="19">
        <v>6205.3</v>
      </c>
      <c r="G28" s="19">
        <v>5907</v>
      </c>
      <c r="H28" s="19">
        <v>6189</v>
      </c>
      <c r="I28" s="19">
        <v>6570</v>
      </c>
      <c r="J28" s="51">
        <f t="shared" si="12"/>
        <v>0</v>
      </c>
      <c r="K28" s="51">
        <f t="shared" si="13"/>
        <v>0</v>
      </c>
      <c r="L28" s="51">
        <f t="shared" si="14"/>
        <v>0</v>
      </c>
      <c r="M28" s="19">
        <v>5907</v>
      </c>
      <c r="N28" s="19">
        <v>6189</v>
      </c>
      <c r="O28" s="19">
        <v>6570</v>
      </c>
      <c r="P28" s="51">
        <f t="shared" si="16"/>
        <v>0</v>
      </c>
      <c r="Q28" s="51">
        <f t="shared" si="17"/>
        <v>0</v>
      </c>
      <c r="R28" s="51">
        <f t="shared" si="18"/>
        <v>0</v>
      </c>
      <c r="S28" s="19">
        <v>5907</v>
      </c>
      <c r="T28" s="19">
        <v>6189</v>
      </c>
      <c r="U28" s="19">
        <v>6570</v>
      </c>
      <c r="V28" s="51">
        <f t="shared" si="20"/>
        <v>0</v>
      </c>
      <c r="W28" s="51">
        <f t="shared" si="21"/>
        <v>0</v>
      </c>
      <c r="X28" s="51">
        <f t="shared" si="22"/>
        <v>0</v>
      </c>
      <c r="Y28" s="19">
        <v>5907</v>
      </c>
      <c r="Z28" s="19">
        <v>6189</v>
      </c>
      <c r="AA28" s="19">
        <v>6570</v>
      </c>
      <c r="AB28" s="64">
        <v>1316</v>
      </c>
      <c r="AC28" s="51">
        <f t="shared" si="25"/>
        <v>0</v>
      </c>
      <c r="AD28" s="51">
        <f t="shared" si="26"/>
        <v>0</v>
      </c>
      <c r="AE28" s="51">
        <f t="shared" si="27"/>
        <v>0</v>
      </c>
      <c r="AF28" s="19">
        <v>5907</v>
      </c>
      <c r="AG28" s="19">
        <v>6189</v>
      </c>
      <c r="AH28" s="19">
        <v>6570</v>
      </c>
      <c r="AI28" s="51">
        <f t="shared" si="29"/>
        <v>0</v>
      </c>
      <c r="AJ28" s="51">
        <f t="shared" si="30"/>
        <v>0</v>
      </c>
      <c r="AK28" s="51">
        <f t="shared" si="31"/>
        <v>0</v>
      </c>
      <c r="AL28" s="19">
        <v>5907</v>
      </c>
      <c r="AM28" s="19">
        <v>6189</v>
      </c>
      <c r="AN28" s="19">
        <v>6570</v>
      </c>
      <c r="AO28" s="51">
        <f t="shared" si="33"/>
        <v>0</v>
      </c>
      <c r="AP28" s="51">
        <f t="shared" si="34"/>
        <v>0</v>
      </c>
      <c r="AQ28" s="51">
        <f t="shared" si="35"/>
        <v>0</v>
      </c>
      <c r="AR28" s="19">
        <v>5907</v>
      </c>
      <c r="AS28" s="19">
        <v>6189</v>
      </c>
      <c r="AT28" s="19">
        <v>6570</v>
      </c>
      <c r="AU28" s="19">
        <v>5042.3</v>
      </c>
      <c r="AV28" s="51">
        <f t="shared" si="38"/>
        <v>243</v>
      </c>
      <c r="AW28" s="51">
        <f t="shared" si="39"/>
        <v>336</v>
      </c>
      <c r="AX28" s="19">
        <v>5907</v>
      </c>
      <c r="AY28" s="19">
        <v>6150</v>
      </c>
      <c r="AZ28" s="19">
        <v>6525</v>
      </c>
      <c r="BA28" s="19">
        <v>6580</v>
      </c>
    </row>
    <row r="29" spans="1:53" s="39" customFormat="1" ht="18" customHeight="1" x14ac:dyDescent="0.2">
      <c r="A29" s="28" t="s">
        <v>36</v>
      </c>
      <c r="B29" s="30"/>
      <c r="C29" s="51">
        <f t="shared" ref="C29:I29" si="79">C30+C39+C41+C44</f>
        <v>20592.5</v>
      </c>
      <c r="D29" s="51">
        <f t="shared" si="79"/>
        <v>18556.8</v>
      </c>
      <c r="E29" s="51">
        <f t="shared" si="79"/>
        <v>13175.4</v>
      </c>
      <c r="F29" s="51">
        <f t="shared" si="79"/>
        <v>18360.999999999996</v>
      </c>
      <c r="G29" s="51">
        <f t="shared" si="79"/>
        <v>19075.5</v>
      </c>
      <c r="H29" s="51">
        <f t="shared" si="79"/>
        <v>12463.7</v>
      </c>
      <c r="I29" s="51">
        <f t="shared" si="79"/>
        <v>12366.2</v>
      </c>
      <c r="J29" s="51">
        <f t="shared" si="12"/>
        <v>-668.59192000000257</v>
      </c>
      <c r="K29" s="51">
        <f t="shared" si="13"/>
        <v>0</v>
      </c>
      <c r="L29" s="51">
        <f t="shared" si="14"/>
        <v>0</v>
      </c>
      <c r="M29" s="51">
        <f t="shared" ref="M29:O29" si="80">M30+M39+M41+M44</f>
        <v>18406.908079999997</v>
      </c>
      <c r="N29" s="51">
        <f t="shared" si="80"/>
        <v>12463.7</v>
      </c>
      <c r="O29" s="51">
        <f t="shared" si="80"/>
        <v>12366.2</v>
      </c>
      <c r="P29" s="51">
        <f t="shared" si="16"/>
        <v>0</v>
      </c>
      <c r="Q29" s="51">
        <f t="shared" si="17"/>
        <v>0</v>
      </c>
      <c r="R29" s="51">
        <f t="shared" si="18"/>
        <v>0</v>
      </c>
      <c r="S29" s="51">
        <f t="shared" ref="S29:U29" si="81">S30+S39+S41+S44</f>
        <v>18406.908079999997</v>
      </c>
      <c r="T29" s="51">
        <f t="shared" si="81"/>
        <v>12463.7</v>
      </c>
      <c r="U29" s="51">
        <f t="shared" si="81"/>
        <v>12366.2</v>
      </c>
      <c r="V29" s="51">
        <f t="shared" si="20"/>
        <v>6000</v>
      </c>
      <c r="W29" s="51">
        <f t="shared" si="21"/>
        <v>0</v>
      </c>
      <c r="X29" s="51">
        <f t="shared" si="22"/>
        <v>0</v>
      </c>
      <c r="Y29" s="51">
        <f t="shared" ref="Y29" si="82">Y30+Y39+Y41+Y44</f>
        <v>24406.908079999997</v>
      </c>
      <c r="Z29" s="51">
        <f t="shared" ref="Z29:AB29" si="83">Z30+Z39+Z41+Z44</f>
        <v>12463.7</v>
      </c>
      <c r="AA29" s="51">
        <f t="shared" si="83"/>
        <v>12366.2</v>
      </c>
      <c r="AB29" s="85">
        <f t="shared" si="83"/>
        <v>5575</v>
      </c>
      <c r="AC29" s="51">
        <f t="shared" si="25"/>
        <v>3163.2999999999993</v>
      </c>
      <c r="AD29" s="51">
        <f t="shared" si="26"/>
        <v>0</v>
      </c>
      <c r="AE29" s="51">
        <f t="shared" si="27"/>
        <v>0</v>
      </c>
      <c r="AF29" s="51">
        <f>AF30+AF39+AF40+AF41+AF44</f>
        <v>27570.208079999997</v>
      </c>
      <c r="AG29" s="51">
        <f t="shared" ref="AG29:AH29" si="84">AG30+AG39+AG40+AG41+AG44</f>
        <v>12463.7</v>
      </c>
      <c r="AH29" s="51">
        <f t="shared" si="84"/>
        <v>12366.2</v>
      </c>
      <c r="AI29" s="51">
        <f t="shared" si="29"/>
        <v>4170</v>
      </c>
      <c r="AJ29" s="51">
        <f t="shared" si="30"/>
        <v>0</v>
      </c>
      <c r="AK29" s="51">
        <f t="shared" si="31"/>
        <v>0</v>
      </c>
      <c r="AL29" s="51">
        <f>AL30+AL39+AL40+AL41+AL44</f>
        <v>31740.208079999997</v>
      </c>
      <c r="AM29" s="51">
        <f t="shared" ref="AM29:AN29" si="85">AM30+AM39+AM40+AM41+AM44</f>
        <v>12463.7</v>
      </c>
      <c r="AN29" s="51">
        <f t="shared" si="85"/>
        <v>12366.2</v>
      </c>
      <c r="AO29" s="51">
        <f t="shared" si="33"/>
        <v>0</v>
      </c>
      <c r="AP29" s="51">
        <f t="shared" si="34"/>
        <v>0</v>
      </c>
      <c r="AQ29" s="51">
        <f t="shared" si="35"/>
        <v>0</v>
      </c>
      <c r="AR29" s="51">
        <f>AR30+AR39+AR40+AR41+AR44</f>
        <v>31740.208079999997</v>
      </c>
      <c r="AS29" s="51">
        <f t="shared" ref="AS29:AU29" si="86">AS30+AS39+AS40+AS41+AS44</f>
        <v>12463.7</v>
      </c>
      <c r="AT29" s="51">
        <f t="shared" si="86"/>
        <v>12366.2</v>
      </c>
      <c r="AU29" s="51">
        <f t="shared" si="86"/>
        <v>14466</v>
      </c>
      <c r="AV29" s="51">
        <f t="shared" si="38"/>
        <v>-11593.408079999997</v>
      </c>
      <c r="AW29" s="51">
        <f t="shared" si="39"/>
        <v>8300.7999999999993</v>
      </c>
      <c r="AX29" s="51">
        <f>AX30+AX39+AX40+AX41+AX44</f>
        <v>31740.208079999997</v>
      </c>
      <c r="AY29" s="51">
        <f>AY30+AY39+AY40+AY41+AY44</f>
        <v>20146.8</v>
      </c>
      <c r="AZ29" s="51">
        <f t="shared" ref="AZ29:BA29" si="87">AZ30+AZ39+AZ40+AZ41+AZ44</f>
        <v>20764.5</v>
      </c>
      <c r="BA29" s="51">
        <f t="shared" si="87"/>
        <v>17007.599999999999</v>
      </c>
    </row>
    <row r="30" spans="1:53" s="10" customFormat="1" ht="58.9" customHeight="1" x14ac:dyDescent="0.2">
      <c r="A30" s="29" t="s">
        <v>37</v>
      </c>
      <c r="B30" s="56" t="s">
        <v>10</v>
      </c>
      <c r="C30" s="19">
        <f t="shared" ref="C30:I30" si="88">C31+C32+C37+C38</f>
        <v>7050.3000000000011</v>
      </c>
      <c r="D30" s="19">
        <f t="shared" si="88"/>
        <v>7303.8</v>
      </c>
      <c r="E30" s="19">
        <f t="shared" si="88"/>
        <v>6678.9000000000005</v>
      </c>
      <c r="F30" s="19">
        <f t="shared" si="88"/>
        <v>9686.2999999999993</v>
      </c>
      <c r="G30" s="19">
        <f t="shared" si="88"/>
        <v>7161.4</v>
      </c>
      <c r="H30" s="19">
        <f t="shared" si="88"/>
        <v>6463.7</v>
      </c>
      <c r="I30" s="19">
        <f t="shared" si="88"/>
        <v>6466.2</v>
      </c>
      <c r="J30" s="51">
        <f t="shared" si="12"/>
        <v>8.0799999996088445E-3</v>
      </c>
      <c r="K30" s="51">
        <f t="shared" si="13"/>
        <v>0</v>
      </c>
      <c r="L30" s="51">
        <f t="shared" si="14"/>
        <v>0</v>
      </c>
      <c r="M30" s="19">
        <f t="shared" ref="M30:O30" si="89">M31+M32+M37+M38</f>
        <v>7161.4080799999992</v>
      </c>
      <c r="N30" s="19">
        <f t="shared" si="89"/>
        <v>6463.7</v>
      </c>
      <c r="O30" s="19">
        <f t="shared" si="89"/>
        <v>6466.2</v>
      </c>
      <c r="P30" s="51">
        <f t="shared" si="16"/>
        <v>0</v>
      </c>
      <c r="Q30" s="51">
        <f t="shared" si="17"/>
        <v>0</v>
      </c>
      <c r="R30" s="51">
        <f t="shared" si="18"/>
        <v>0</v>
      </c>
      <c r="S30" s="19">
        <f t="shared" ref="S30:U30" si="90">S31+S32+S37+S38</f>
        <v>7161.4080799999992</v>
      </c>
      <c r="T30" s="19">
        <f t="shared" si="90"/>
        <v>6463.7</v>
      </c>
      <c r="U30" s="19">
        <f t="shared" si="90"/>
        <v>6466.2</v>
      </c>
      <c r="V30" s="51">
        <f t="shared" si="20"/>
        <v>2500</v>
      </c>
      <c r="W30" s="51">
        <f t="shared" si="21"/>
        <v>0</v>
      </c>
      <c r="X30" s="51">
        <f t="shared" si="22"/>
        <v>0</v>
      </c>
      <c r="Y30" s="19">
        <f t="shared" ref="Y30" si="91">Y31+Y32+Y37+Y38</f>
        <v>9661.4080799999992</v>
      </c>
      <c r="Z30" s="19">
        <f t="shared" ref="Z30:AB30" si="92">Z31+Z32+Z37+Z38</f>
        <v>6463.7</v>
      </c>
      <c r="AA30" s="19">
        <f t="shared" si="92"/>
        <v>6466.2</v>
      </c>
      <c r="AB30" s="64">
        <f t="shared" si="92"/>
        <v>2014</v>
      </c>
      <c r="AC30" s="51">
        <f t="shared" si="25"/>
        <v>0</v>
      </c>
      <c r="AD30" s="51">
        <f t="shared" si="26"/>
        <v>0</v>
      </c>
      <c r="AE30" s="51">
        <f t="shared" si="27"/>
        <v>0</v>
      </c>
      <c r="AF30" s="19">
        <f t="shared" ref="AF30:AH30" si="93">AF31+AF32+AF37+AF38</f>
        <v>9661.4080799999992</v>
      </c>
      <c r="AG30" s="19">
        <f t="shared" si="93"/>
        <v>6463.7</v>
      </c>
      <c r="AH30" s="19">
        <f t="shared" si="93"/>
        <v>6466.2</v>
      </c>
      <c r="AI30" s="51">
        <f t="shared" si="29"/>
        <v>0</v>
      </c>
      <c r="AJ30" s="51">
        <f t="shared" si="30"/>
        <v>0</v>
      </c>
      <c r="AK30" s="51">
        <f t="shared" si="31"/>
        <v>0</v>
      </c>
      <c r="AL30" s="19">
        <f t="shared" ref="AL30:AN30" si="94">AL31+AL32+AL37+AL38</f>
        <v>9661.4080799999992</v>
      </c>
      <c r="AM30" s="19">
        <f t="shared" si="94"/>
        <v>6463.7</v>
      </c>
      <c r="AN30" s="19">
        <f t="shared" si="94"/>
        <v>6466.2</v>
      </c>
      <c r="AO30" s="51">
        <f t="shared" si="33"/>
        <v>0</v>
      </c>
      <c r="AP30" s="51">
        <f t="shared" si="34"/>
        <v>0</v>
      </c>
      <c r="AQ30" s="51">
        <f t="shared" si="35"/>
        <v>0</v>
      </c>
      <c r="AR30" s="19">
        <f t="shared" ref="AR30:AU30" si="95">AR31+AR32+AR37+AR38</f>
        <v>9661.4080799999992</v>
      </c>
      <c r="AS30" s="19">
        <f t="shared" si="95"/>
        <v>6463.7</v>
      </c>
      <c r="AT30" s="19">
        <f t="shared" si="95"/>
        <v>6466.2</v>
      </c>
      <c r="AU30" s="19">
        <f t="shared" si="95"/>
        <v>6280.2000000000007</v>
      </c>
      <c r="AV30" s="51">
        <f t="shared" si="38"/>
        <v>-1178.3080800000007</v>
      </c>
      <c r="AW30" s="51">
        <f t="shared" si="39"/>
        <v>1521.0999999999995</v>
      </c>
      <c r="AX30" s="19">
        <f t="shared" ref="AX30" si="96">AX31+AX32+AX37+AX38</f>
        <v>9661.4080799999992</v>
      </c>
      <c r="AY30" s="19">
        <f t="shared" ref="AY30:BA30" si="97">AY31+AY32+AY37+AY38</f>
        <v>8483.0999999999985</v>
      </c>
      <c r="AZ30" s="19">
        <f t="shared" si="97"/>
        <v>7984.7999999999993</v>
      </c>
      <c r="BA30" s="19">
        <f t="shared" si="97"/>
        <v>7785.9</v>
      </c>
    </row>
    <row r="31" spans="1:53" s="2" customFormat="1" ht="30" customHeight="1" x14ac:dyDescent="0.2">
      <c r="A31" s="11" t="s">
        <v>26</v>
      </c>
      <c r="B31" s="56" t="s">
        <v>27</v>
      </c>
      <c r="C31" s="45">
        <v>0.1</v>
      </c>
      <c r="D31" s="45">
        <v>0.3</v>
      </c>
      <c r="E31" s="45"/>
      <c r="F31" s="45">
        <v>0.3</v>
      </c>
      <c r="G31" s="45">
        <v>0.1</v>
      </c>
      <c r="H31" s="45"/>
      <c r="I31" s="45"/>
      <c r="J31" s="87">
        <f t="shared" si="12"/>
        <v>8.07999999999999E-3</v>
      </c>
      <c r="K31" s="87">
        <f t="shared" si="13"/>
        <v>0</v>
      </c>
      <c r="L31" s="87">
        <f t="shared" si="14"/>
        <v>0</v>
      </c>
      <c r="M31" s="45">
        <v>0.10808</v>
      </c>
      <c r="N31" s="45"/>
      <c r="O31" s="45"/>
      <c r="P31" s="87">
        <f t="shared" si="16"/>
        <v>0</v>
      </c>
      <c r="Q31" s="87">
        <f t="shared" si="17"/>
        <v>0</v>
      </c>
      <c r="R31" s="87">
        <f t="shared" si="18"/>
        <v>0</v>
      </c>
      <c r="S31" s="45">
        <v>0.10808</v>
      </c>
      <c r="T31" s="45"/>
      <c r="U31" s="45"/>
      <c r="V31" s="51">
        <f t="shared" si="20"/>
        <v>0</v>
      </c>
      <c r="W31" s="51">
        <f t="shared" si="21"/>
        <v>0</v>
      </c>
      <c r="X31" s="51">
        <f t="shared" si="22"/>
        <v>0</v>
      </c>
      <c r="Y31" s="45">
        <v>0.10808</v>
      </c>
      <c r="Z31" s="45"/>
      <c r="AA31" s="45"/>
      <c r="AB31" s="66"/>
      <c r="AC31" s="51">
        <f t="shared" si="25"/>
        <v>0</v>
      </c>
      <c r="AD31" s="51">
        <f t="shared" si="26"/>
        <v>0</v>
      </c>
      <c r="AE31" s="51">
        <f t="shared" si="27"/>
        <v>0</v>
      </c>
      <c r="AF31" s="45">
        <v>0.10808</v>
      </c>
      <c r="AG31" s="45"/>
      <c r="AH31" s="45"/>
      <c r="AI31" s="51">
        <f t="shared" si="29"/>
        <v>0</v>
      </c>
      <c r="AJ31" s="51">
        <f t="shared" si="30"/>
        <v>0</v>
      </c>
      <c r="AK31" s="51">
        <f t="shared" si="31"/>
        <v>0</v>
      </c>
      <c r="AL31" s="45">
        <v>0.10808</v>
      </c>
      <c r="AM31" s="45"/>
      <c r="AN31" s="45"/>
      <c r="AO31" s="51">
        <f t="shared" si="33"/>
        <v>0</v>
      </c>
      <c r="AP31" s="51">
        <f t="shared" si="34"/>
        <v>0</v>
      </c>
      <c r="AQ31" s="51">
        <f t="shared" si="35"/>
        <v>0</v>
      </c>
      <c r="AR31" s="45">
        <v>0.10808</v>
      </c>
      <c r="AS31" s="45"/>
      <c r="AT31" s="45"/>
      <c r="AU31" s="45">
        <v>0.1</v>
      </c>
      <c r="AV31" s="51">
        <f t="shared" si="38"/>
        <v>-0.10808</v>
      </c>
      <c r="AW31" s="51">
        <f t="shared" si="39"/>
        <v>0</v>
      </c>
      <c r="AX31" s="45">
        <v>0.10808</v>
      </c>
      <c r="AY31" s="45"/>
      <c r="AZ31" s="45"/>
      <c r="BA31" s="45"/>
    </row>
    <row r="32" spans="1:53" s="10" customFormat="1" ht="154.9" customHeight="1" x14ac:dyDescent="0.2">
      <c r="A32" s="29" t="s">
        <v>88</v>
      </c>
      <c r="B32" s="56" t="s">
        <v>11</v>
      </c>
      <c r="C32" s="46">
        <f>C33+C34+C35+C36</f>
        <v>6839.6</v>
      </c>
      <c r="D32" s="46">
        <f>D33+D34+D35+D36</f>
        <v>7119</v>
      </c>
      <c r="E32" s="46">
        <f>E33+E34+E35+E36</f>
        <v>6390.2000000000007</v>
      </c>
      <c r="F32" s="46">
        <f>F33+F34+F36+F35</f>
        <v>9272.9</v>
      </c>
      <c r="G32" s="46">
        <f t="shared" ref="G32:I32" si="98">G33+G34+G36</f>
        <v>6714.9</v>
      </c>
      <c r="H32" s="46">
        <f t="shared" si="98"/>
        <v>6014.9</v>
      </c>
      <c r="I32" s="46">
        <f t="shared" si="98"/>
        <v>6014.9</v>
      </c>
      <c r="J32" s="51">
        <f t="shared" si="12"/>
        <v>0</v>
      </c>
      <c r="K32" s="51">
        <f t="shared" si="13"/>
        <v>0</v>
      </c>
      <c r="L32" s="51">
        <f t="shared" si="14"/>
        <v>0</v>
      </c>
      <c r="M32" s="46">
        <f t="shared" ref="M32:O32" si="99">M33+M34+M36</f>
        <v>6714.9</v>
      </c>
      <c r="N32" s="46">
        <f t="shared" si="99"/>
        <v>6014.9</v>
      </c>
      <c r="O32" s="46">
        <f t="shared" si="99"/>
        <v>6014.9</v>
      </c>
      <c r="P32" s="51">
        <f t="shared" si="16"/>
        <v>0</v>
      </c>
      <c r="Q32" s="51">
        <f t="shared" si="17"/>
        <v>0</v>
      </c>
      <c r="R32" s="51">
        <f t="shared" si="18"/>
        <v>0</v>
      </c>
      <c r="S32" s="46">
        <f t="shared" ref="S32:U32" si="100">S33+S34+S36</f>
        <v>6714.9</v>
      </c>
      <c r="T32" s="46">
        <f t="shared" si="100"/>
        <v>6014.9</v>
      </c>
      <c r="U32" s="46">
        <f t="shared" si="100"/>
        <v>6014.9</v>
      </c>
      <c r="V32" s="51">
        <f t="shared" si="20"/>
        <v>2500</v>
      </c>
      <c r="W32" s="51">
        <f t="shared" si="21"/>
        <v>0</v>
      </c>
      <c r="X32" s="51">
        <f t="shared" si="22"/>
        <v>0</v>
      </c>
      <c r="Y32" s="46">
        <f t="shared" ref="Y32:AB32" si="101">Y33+Y34+Y36</f>
        <v>9214.9</v>
      </c>
      <c r="Z32" s="46">
        <f t="shared" si="101"/>
        <v>6014.9</v>
      </c>
      <c r="AA32" s="46">
        <f t="shared" si="101"/>
        <v>6014.9</v>
      </c>
      <c r="AB32" s="67">
        <f t="shared" si="101"/>
        <v>1922</v>
      </c>
      <c r="AC32" s="51">
        <f t="shared" si="25"/>
        <v>0</v>
      </c>
      <c r="AD32" s="51">
        <f t="shared" si="26"/>
        <v>0</v>
      </c>
      <c r="AE32" s="51">
        <f t="shared" si="27"/>
        <v>0</v>
      </c>
      <c r="AF32" s="46">
        <f t="shared" ref="AF32:AH32" si="102">AF33+AF34+AF36</f>
        <v>9214.9</v>
      </c>
      <c r="AG32" s="46">
        <f t="shared" si="102"/>
        <v>6014.9</v>
      </c>
      <c r="AH32" s="46">
        <f t="shared" si="102"/>
        <v>6014.9</v>
      </c>
      <c r="AI32" s="51">
        <f t="shared" si="29"/>
        <v>0</v>
      </c>
      <c r="AJ32" s="51">
        <f t="shared" si="30"/>
        <v>0</v>
      </c>
      <c r="AK32" s="51">
        <f t="shared" si="31"/>
        <v>0</v>
      </c>
      <c r="AL32" s="46">
        <f t="shared" ref="AL32:AN32" si="103">AL33+AL34+AL36</f>
        <v>9214.9</v>
      </c>
      <c r="AM32" s="46">
        <f t="shared" si="103"/>
        <v>6014.9</v>
      </c>
      <c r="AN32" s="46">
        <f t="shared" si="103"/>
        <v>6014.9</v>
      </c>
      <c r="AO32" s="51">
        <f t="shared" si="33"/>
        <v>0</v>
      </c>
      <c r="AP32" s="51">
        <f t="shared" si="34"/>
        <v>0</v>
      </c>
      <c r="AQ32" s="51">
        <f t="shared" si="35"/>
        <v>0</v>
      </c>
      <c r="AR32" s="46">
        <f t="shared" ref="AR32:AU32" si="104">AR33+AR34+AR36</f>
        <v>9214.9</v>
      </c>
      <c r="AS32" s="46">
        <f t="shared" si="104"/>
        <v>6014.9</v>
      </c>
      <c r="AT32" s="46">
        <f t="shared" si="104"/>
        <v>6014.9</v>
      </c>
      <c r="AU32" s="46">
        <f t="shared" si="104"/>
        <v>5908</v>
      </c>
      <c r="AV32" s="51">
        <f t="shared" si="38"/>
        <v>-1196</v>
      </c>
      <c r="AW32" s="51">
        <f t="shared" si="39"/>
        <v>1504</v>
      </c>
      <c r="AX32" s="46">
        <f t="shared" ref="AX32" si="105">AX33+AX34+AX36</f>
        <v>9214.9</v>
      </c>
      <c r="AY32" s="46">
        <f t="shared" ref="AY32:BA32" si="106">AY33+AY34+AY36</f>
        <v>8018.9</v>
      </c>
      <c r="AZ32" s="46">
        <f t="shared" si="106"/>
        <v>7518.9</v>
      </c>
      <c r="BA32" s="46">
        <f t="shared" si="106"/>
        <v>7318.9</v>
      </c>
    </row>
    <row r="33" spans="1:53" s="2" customFormat="1" ht="102" customHeight="1" x14ac:dyDescent="0.2">
      <c r="A33" s="11" t="s">
        <v>28</v>
      </c>
      <c r="B33" s="56" t="s">
        <v>12</v>
      </c>
      <c r="C33" s="38">
        <v>6552.1</v>
      </c>
      <c r="D33" s="38">
        <v>6800</v>
      </c>
      <c r="E33" s="38">
        <v>6043.6</v>
      </c>
      <c r="F33" s="38">
        <v>8642.6</v>
      </c>
      <c r="G33" s="38">
        <v>6000</v>
      </c>
      <c r="H33" s="38">
        <v>5300</v>
      </c>
      <c r="I33" s="38">
        <v>5300</v>
      </c>
      <c r="J33" s="51">
        <f t="shared" si="12"/>
        <v>0</v>
      </c>
      <c r="K33" s="51">
        <f t="shared" si="13"/>
        <v>0</v>
      </c>
      <c r="L33" s="51">
        <f t="shared" si="14"/>
        <v>0</v>
      </c>
      <c r="M33" s="38">
        <v>6000</v>
      </c>
      <c r="N33" s="38">
        <v>5300</v>
      </c>
      <c r="O33" s="38">
        <v>5300</v>
      </c>
      <c r="P33" s="51">
        <f t="shared" si="16"/>
        <v>0</v>
      </c>
      <c r="Q33" s="51">
        <f t="shared" si="17"/>
        <v>0</v>
      </c>
      <c r="R33" s="51">
        <f t="shared" si="18"/>
        <v>0</v>
      </c>
      <c r="S33" s="38">
        <v>6000</v>
      </c>
      <c r="T33" s="38">
        <v>5300</v>
      </c>
      <c r="U33" s="38">
        <v>5300</v>
      </c>
      <c r="V33" s="51">
        <f t="shared" si="20"/>
        <v>2500</v>
      </c>
      <c r="W33" s="51">
        <f t="shared" si="21"/>
        <v>0</v>
      </c>
      <c r="X33" s="51">
        <f t="shared" si="22"/>
        <v>0</v>
      </c>
      <c r="Y33" s="38">
        <v>8500</v>
      </c>
      <c r="Z33" s="38">
        <v>5300</v>
      </c>
      <c r="AA33" s="38">
        <v>5300</v>
      </c>
      <c r="AB33" s="68">
        <v>1717</v>
      </c>
      <c r="AC33" s="51">
        <f t="shared" si="25"/>
        <v>0</v>
      </c>
      <c r="AD33" s="51">
        <f t="shared" si="26"/>
        <v>0</v>
      </c>
      <c r="AE33" s="51">
        <f t="shared" si="27"/>
        <v>0</v>
      </c>
      <c r="AF33" s="38">
        <v>8500</v>
      </c>
      <c r="AG33" s="38">
        <v>5300</v>
      </c>
      <c r="AH33" s="38">
        <v>5300</v>
      </c>
      <c r="AI33" s="51">
        <f t="shared" si="29"/>
        <v>0</v>
      </c>
      <c r="AJ33" s="51">
        <f t="shared" si="30"/>
        <v>0</v>
      </c>
      <c r="AK33" s="51">
        <f t="shared" si="31"/>
        <v>0</v>
      </c>
      <c r="AL33" s="38">
        <v>8500</v>
      </c>
      <c r="AM33" s="38">
        <v>5300</v>
      </c>
      <c r="AN33" s="38">
        <v>5300</v>
      </c>
      <c r="AO33" s="51">
        <f t="shared" si="33"/>
        <v>0</v>
      </c>
      <c r="AP33" s="51">
        <f t="shared" si="34"/>
        <v>0</v>
      </c>
      <c r="AQ33" s="51">
        <f t="shared" si="35"/>
        <v>0</v>
      </c>
      <c r="AR33" s="38">
        <v>8500</v>
      </c>
      <c r="AS33" s="38">
        <v>5300</v>
      </c>
      <c r="AT33" s="38">
        <v>5300</v>
      </c>
      <c r="AU33" s="38">
        <v>5356.6</v>
      </c>
      <c r="AV33" s="51">
        <f t="shared" si="38"/>
        <v>-1200</v>
      </c>
      <c r="AW33" s="51">
        <f t="shared" si="39"/>
        <v>1500</v>
      </c>
      <c r="AX33" s="38">
        <v>8500</v>
      </c>
      <c r="AY33" s="38">
        <v>7300</v>
      </c>
      <c r="AZ33" s="38">
        <v>6800</v>
      </c>
      <c r="BA33" s="38">
        <v>6600</v>
      </c>
    </row>
    <row r="34" spans="1:53" s="2" customFormat="1" ht="122.45" customHeight="1" x14ac:dyDescent="0.2">
      <c r="A34" s="11" t="s">
        <v>46</v>
      </c>
      <c r="B34" s="56" t="s">
        <v>47</v>
      </c>
      <c r="C34" s="38"/>
      <c r="D34" s="38"/>
      <c r="E34" s="38">
        <v>89.5</v>
      </c>
      <c r="F34" s="38">
        <v>284.2</v>
      </c>
      <c r="G34" s="38">
        <v>395.9</v>
      </c>
      <c r="H34" s="38">
        <v>395.9</v>
      </c>
      <c r="I34" s="38">
        <v>395.9</v>
      </c>
      <c r="J34" s="51">
        <f t="shared" si="12"/>
        <v>0</v>
      </c>
      <c r="K34" s="51">
        <f t="shared" si="13"/>
        <v>0</v>
      </c>
      <c r="L34" s="51">
        <f t="shared" si="14"/>
        <v>0</v>
      </c>
      <c r="M34" s="38">
        <v>395.9</v>
      </c>
      <c r="N34" s="38">
        <v>395.9</v>
      </c>
      <c r="O34" s="38">
        <v>395.9</v>
      </c>
      <c r="P34" s="51">
        <f t="shared" si="16"/>
        <v>0</v>
      </c>
      <c r="Q34" s="51">
        <f t="shared" si="17"/>
        <v>0</v>
      </c>
      <c r="R34" s="51">
        <f t="shared" si="18"/>
        <v>0</v>
      </c>
      <c r="S34" s="38">
        <v>395.9</v>
      </c>
      <c r="T34" s="38">
        <v>395.9</v>
      </c>
      <c r="U34" s="38">
        <v>395.9</v>
      </c>
      <c r="V34" s="51">
        <f t="shared" si="20"/>
        <v>0</v>
      </c>
      <c r="W34" s="51">
        <f t="shared" si="21"/>
        <v>0</v>
      </c>
      <c r="X34" s="51">
        <f t="shared" si="22"/>
        <v>0</v>
      </c>
      <c r="Y34" s="38">
        <v>395.9</v>
      </c>
      <c r="Z34" s="38">
        <v>395.9</v>
      </c>
      <c r="AA34" s="38">
        <v>395.9</v>
      </c>
      <c r="AB34" s="68">
        <v>100</v>
      </c>
      <c r="AC34" s="51">
        <f t="shared" si="25"/>
        <v>0</v>
      </c>
      <c r="AD34" s="51">
        <f t="shared" si="26"/>
        <v>0</v>
      </c>
      <c r="AE34" s="51">
        <f t="shared" si="27"/>
        <v>0</v>
      </c>
      <c r="AF34" s="38">
        <v>395.9</v>
      </c>
      <c r="AG34" s="38">
        <v>395.9</v>
      </c>
      <c r="AH34" s="38">
        <v>395.9</v>
      </c>
      <c r="AI34" s="51">
        <f t="shared" si="29"/>
        <v>0</v>
      </c>
      <c r="AJ34" s="51">
        <f t="shared" si="30"/>
        <v>0</v>
      </c>
      <c r="AK34" s="51">
        <f t="shared" si="31"/>
        <v>0</v>
      </c>
      <c r="AL34" s="38">
        <v>395.9</v>
      </c>
      <c r="AM34" s="38">
        <v>395.9</v>
      </c>
      <c r="AN34" s="38">
        <v>395.9</v>
      </c>
      <c r="AO34" s="51">
        <f t="shared" si="33"/>
        <v>0</v>
      </c>
      <c r="AP34" s="51">
        <f t="shared" si="34"/>
        <v>0</v>
      </c>
      <c r="AQ34" s="51">
        <f t="shared" si="35"/>
        <v>0</v>
      </c>
      <c r="AR34" s="38">
        <v>395.9</v>
      </c>
      <c r="AS34" s="38">
        <v>395.9</v>
      </c>
      <c r="AT34" s="38">
        <v>395.9</v>
      </c>
      <c r="AU34" s="38">
        <v>197.9</v>
      </c>
      <c r="AV34" s="51">
        <f t="shared" si="38"/>
        <v>0</v>
      </c>
      <c r="AW34" s="51">
        <f t="shared" si="39"/>
        <v>0</v>
      </c>
      <c r="AX34" s="38">
        <v>395.9</v>
      </c>
      <c r="AY34" s="38">
        <v>395.9</v>
      </c>
      <c r="AZ34" s="38">
        <v>395.9</v>
      </c>
      <c r="BA34" s="38">
        <v>395.9</v>
      </c>
    </row>
    <row r="35" spans="1:53" s="2" customFormat="1" ht="79.900000000000006" customHeight="1" x14ac:dyDescent="0.2">
      <c r="A35" s="11" t="s">
        <v>163</v>
      </c>
      <c r="B35" s="56" t="s">
        <v>162</v>
      </c>
      <c r="C35" s="38">
        <v>16.7</v>
      </c>
      <c r="D35" s="38"/>
      <c r="E35" s="38">
        <v>3.8</v>
      </c>
      <c r="F35" s="38">
        <v>3.8</v>
      </c>
      <c r="G35" s="38"/>
      <c r="H35" s="38"/>
      <c r="I35" s="38"/>
      <c r="J35" s="51">
        <f t="shared" si="12"/>
        <v>0</v>
      </c>
      <c r="K35" s="51">
        <f t="shared" si="13"/>
        <v>0</v>
      </c>
      <c r="L35" s="51">
        <f t="shared" si="14"/>
        <v>0</v>
      </c>
      <c r="M35" s="38"/>
      <c r="N35" s="38"/>
      <c r="O35" s="38"/>
      <c r="P35" s="51">
        <f t="shared" si="16"/>
        <v>0</v>
      </c>
      <c r="Q35" s="51">
        <f t="shared" si="17"/>
        <v>0</v>
      </c>
      <c r="R35" s="51">
        <f t="shared" si="18"/>
        <v>0</v>
      </c>
      <c r="S35" s="38"/>
      <c r="T35" s="38"/>
      <c r="U35" s="38"/>
      <c r="V35" s="51">
        <f t="shared" si="20"/>
        <v>0</v>
      </c>
      <c r="W35" s="51">
        <f t="shared" si="21"/>
        <v>0</v>
      </c>
      <c r="X35" s="51">
        <f t="shared" si="22"/>
        <v>0</v>
      </c>
      <c r="Y35" s="38"/>
      <c r="Z35" s="38"/>
      <c r="AA35" s="38"/>
      <c r="AB35" s="68"/>
      <c r="AC35" s="51">
        <f t="shared" si="25"/>
        <v>0</v>
      </c>
      <c r="AD35" s="51">
        <f t="shared" si="26"/>
        <v>0</v>
      </c>
      <c r="AE35" s="51">
        <f t="shared" si="27"/>
        <v>0</v>
      </c>
      <c r="AF35" s="38"/>
      <c r="AG35" s="38"/>
      <c r="AH35" s="38"/>
      <c r="AI35" s="51">
        <f t="shared" si="29"/>
        <v>0</v>
      </c>
      <c r="AJ35" s="51">
        <f t="shared" si="30"/>
        <v>0</v>
      </c>
      <c r="AK35" s="51">
        <f t="shared" si="31"/>
        <v>0</v>
      </c>
      <c r="AL35" s="38"/>
      <c r="AM35" s="38"/>
      <c r="AN35" s="38"/>
      <c r="AO35" s="51">
        <f t="shared" si="33"/>
        <v>0</v>
      </c>
      <c r="AP35" s="51">
        <f t="shared" si="34"/>
        <v>0</v>
      </c>
      <c r="AQ35" s="51">
        <f t="shared" si="35"/>
        <v>0</v>
      </c>
      <c r="AR35" s="38"/>
      <c r="AS35" s="38"/>
      <c r="AT35" s="38"/>
      <c r="AU35" s="38"/>
      <c r="AV35" s="51">
        <f t="shared" si="38"/>
        <v>0</v>
      </c>
      <c r="AW35" s="51">
        <f t="shared" si="39"/>
        <v>0</v>
      </c>
      <c r="AX35" s="38"/>
      <c r="AY35" s="38"/>
      <c r="AZ35" s="38"/>
      <c r="BA35" s="38"/>
    </row>
    <row r="36" spans="1:53" s="2" customFormat="1" ht="15.6" customHeight="1" x14ac:dyDescent="0.2">
      <c r="A36" s="11" t="s">
        <v>103</v>
      </c>
      <c r="B36" s="56" t="s">
        <v>51</v>
      </c>
      <c r="C36" s="38">
        <v>270.8</v>
      </c>
      <c r="D36" s="38">
        <v>319</v>
      </c>
      <c r="E36" s="38">
        <v>253.3</v>
      </c>
      <c r="F36" s="38">
        <v>342.3</v>
      </c>
      <c r="G36" s="38">
        <v>319</v>
      </c>
      <c r="H36" s="38">
        <v>319</v>
      </c>
      <c r="I36" s="38">
        <v>319</v>
      </c>
      <c r="J36" s="51">
        <f t="shared" si="12"/>
        <v>0</v>
      </c>
      <c r="K36" s="51">
        <f t="shared" si="13"/>
        <v>0</v>
      </c>
      <c r="L36" s="51">
        <f t="shared" si="14"/>
        <v>0</v>
      </c>
      <c r="M36" s="38">
        <v>319</v>
      </c>
      <c r="N36" s="38">
        <v>319</v>
      </c>
      <c r="O36" s="38">
        <v>319</v>
      </c>
      <c r="P36" s="51">
        <f t="shared" si="16"/>
        <v>0</v>
      </c>
      <c r="Q36" s="51">
        <f t="shared" si="17"/>
        <v>0</v>
      </c>
      <c r="R36" s="51">
        <f t="shared" si="18"/>
        <v>0</v>
      </c>
      <c r="S36" s="38">
        <v>319</v>
      </c>
      <c r="T36" s="38">
        <v>319</v>
      </c>
      <c r="U36" s="38">
        <v>319</v>
      </c>
      <c r="V36" s="51">
        <f t="shared" si="20"/>
        <v>0</v>
      </c>
      <c r="W36" s="51">
        <f t="shared" si="21"/>
        <v>0</v>
      </c>
      <c r="X36" s="51">
        <f t="shared" si="22"/>
        <v>0</v>
      </c>
      <c r="Y36" s="38">
        <v>319</v>
      </c>
      <c r="Z36" s="38">
        <v>319</v>
      </c>
      <c r="AA36" s="38">
        <v>319</v>
      </c>
      <c r="AB36" s="68">
        <v>105</v>
      </c>
      <c r="AC36" s="51">
        <f t="shared" si="25"/>
        <v>0</v>
      </c>
      <c r="AD36" s="51">
        <f t="shared" si="26"/>
        <v>0</v>
      </c>
      <c r="AE36" s="51">
        <f t="shared" si="27"/>
        <v>0</v>
      </c>
      <c r="AF36" s="38">
        <v>319</v>
      </c>
      <c r="AG36" s="38">
        <v>319</v>
      </c>
      <c r="AH36" s="38">
        <v>319</v>
      </c>
      <c r="AI36" s="51">
        <f t="shared" si="29"/>
        <v>0</v>
      </c>
      <c r="AJ36" s="51">
        <f t="shared" si="30"/>
        <v>0</v>
      </c>
      <c r="AK36" s="51">
        <f t="shared" si="31"/>
        <v>0</v>
      </c>
      <c r="AL36" s="38">
        <v>319</v>
      </c>
      <c r="AM36" s="38">
        <v>319</v>
      </c>
      <c r="AN36" s="38">
        <v>319</v>
      </c>
      <c r="AO36" s="51">
        <f t="shared" si="33"/>
        <v>0</v>
      </c>
      <c r="AP36" s="51">
        <f t="shared" si="34"/>
        <v>0</v>
      </c>
      <c r="AQ36" s="51">
        <f t="shared" si="35"/>
        <v>0</v>
      </c>
      <c r="AR36" s="38">
        <v>319</v>
      </c>
      <c r="AS36" s="38">
        <v>319</v>
      </c>
      <c r="AT36" s="38">
        <v>319</v>
      </c>
      <c r="AU36" s="38">
        <v>353.5</v>
      </c>
      <c r="AV36" s="51">
        <f t="shared" si="38"/>
        <v>4</v>
      </c>
      <c r="AW36" s="51">
        <f t="shared" si="39"/>
        <v>4</v>
      </c>
      <c r="AX36" s="38">
        <v>319</v>
      </c>
      <c r="AY36" s="38">
        <v>323</v>
      </c>
      <c r="AZ36" s="38">
        <v>323</v>
      </c>
      <c r="BA36" s="38">
        <v>323</v>
      </c>
    </row>
    <row r="37" spans="1:53" s="47" customFormat="1" ht="49.15" customHeight="1" x14ac:dyDescent="0.2">
      <c r="A37" s="29" t="s">
        <v>29</v>
      </c>
      <c r="B37" s="56" t="s">
        <v>13</v>
      </c>
      <c r="C37" s="46">
        <v>1.3</v>
      </c>
      <c r="D37" s="46">
        <v>34.5</v>
      </c>
      <c r="E37" s="46">
        <v>10</v>
      </c>
      <c r="F37" s="46">
        <v>40</v>
      </c>
      <c r="G37" s="46">
        <v>14.9</v>
      </c>
      <c r="H37" s="46">
        <v>17.3</v>
      </c>
      <c r="I37" s="46">
        <v>19.8</v>
      </c>
      <c r="J37" s="51">
        <f t="shared" si="12"/>
        <v>0</v>
      </c>
      <c r="K37" s="51">
        <f t="shared" si="13"/>
        <v>0</v>
      </c>
      <c r="L37" s="51">
        <f t="shared" si="14"/>
        <v>0</v>
      </c>
      <c r="M37" s="46">
        <v>14.9</v>
      </c>
      <c r="N37" s="46">
        <v>17.3</v>
      </c>
      <c r="O37" s="46">
        <v>19.8</v>
      </c>
      <c r="P37" s="51">
        <f t="shared" si="16"/>
        <v>0</v>
      </c>
      <c r="Q37" s="51">
        <f t="shared" si="17"/>
        <v>0</v>
      </c>
      <c r="R37" s="51">
        <f t="shared" si="18"/>
        <v>0</v>
      </c>
      <c r="S37" s="46">
        <v>14.9</v>
      </c>
      <c r="T37" s="46">
        <v>17.3</v>
      </c>
      <c r="U37" s="46">
        <v>19.8</v>
      </c>
      <c r="V37" s="51">
        <f t="shared" si="20"/>
        <v>0</v>
      </c>
      <c r="W37" s="51">
        <f t="shared" si="21"/>
        <v>0</v>
      </c>
      <c r="X37" s="51">
        <f t="shared" si="22"/>
        <v>0</v>
      </c>
      <c r="Y37" s="46">
        <v>14.9</v>
      </c>
      <c r="Z37" s="46">
        <v>17.3</v>
      </c>
      <c r="AA37" s="46">
        <v>19.8</v>
      </c>
      <c r="AB37" s="67"/>
      <c r="AC37" s="51">
        <f t="shared" si="25"/>
        <v>0</v>
      </c>
      <c r="AD37" s="51">
        <f t="shared" si="26"/>
        <v>0</v>
      </c>
      <c r="AE37" s="51">
        <f t="shared" si="27"/>
        <v>0</v>
      </c>
      <c r="AF37" s="46">
        <v>14.9</v>
      </c>
      <c r="AG37" s="46">
        <v>17.3</v>
      </c>
      <c r="AH37" s="46">
        <v>19.8</v>
      </c>
      <c r="AI37" s="51">
        <f t="shared" si="29"/>
        <v>0</v>
      </c>
      <c r="AJ37" s="51">
        <f t="shared" si="30"/>
        <v>0</v>
      </c>
      <c r="AK37" s="51">
        <f t="shared" si="31"/>
        <v>0</v>
      </c>
      <c r="AL37" s="46">
        <v>14.9</v>
      </c>
      <c r="AM37" s="46">
        <v>17.3</v>
      </c>
      <c r="AN37" s="46">
        <v>19.8</v>
      </c>
      <c r="AO37" s="51">
        <f t="shared" si="33"/>
        <v>0</v>
      </c>
      <c r="AP37" s="51">
        <f t="shared" si="34"/>
        <v>0</v>
      </c>
      <c r="AQ37" s="51">
        <f t="shared" si="35"/>
        <v>0</v>
      </c>
      <c r="AR37" s="46">
        <v>14.9</v>
      </c>
      <c r="AS37" s="46">
        <v>17.3</v>
      </c>
      <c r="AT37" s="46">
        <v>19.8</v>
      </c>
      <c r="AU37" s="46"/>
      <c r="AV37" s="51">
        <f t="shared" si="38"/>
        <v>-7.2</v>
      </c>
      <c r="AW37" s="51">
        <f t="shared" si="39"/>
        <v>-7.9</v>
      </c>
      <c r="AX37" s="46">
        <v>14.9</v>
      </c>
      <c r="AY37" s="46">
        <v>7.7</v>
      </c>
      <c r="AZ37" s="46">
        <v>9.4</v>
      </c>
      <c r="BA37" s="46">
        <v>10.5</v>
      </c>
    </row>
    <row r="38" spans="1:53" s="47" customFormat="1" ht="133.9" customHeight="1" x14ac:dyDescent="0.2">
      <c r="A38" s="29" t="s">
        <v>87</v>
      </c>
      <c r="B38" s="56" t="s">
        <v>60</v>
      </c>
      <c r="C38" s="46">
        <v>209.3</v>
      </c>
      <c r="D38" s="46">
        <v>150</v>
      </c>
      <c r="E38" s="46">
        <v>278.7</v>
      </c>
      <c r="F38" s="46">
        <v>373.1</v>
      </c>
      <c r="G38" s="46">
        <v>431.5</v>
      </c>
      <c r="H38" s="46">
        <v>431.5</v>
      </c>
      <c r="I38" s="46">
        <v>431.5</v>
      </c>
      <c r="J38" s="51">
        <f t="shared" si="12"/>
        <v>0</v>
      </c>
      <c r="K38" s="51">
        <f t="shared" si="13"/>
        <v>0</v>
      </c>
      <c r="L38" s="51">
        <f t="shared" si="14"/>
        <v>0</v>
      </c>
      <c r="M38" s="46">
        <v>431.5</v>
      </c>
      <c r="N38" s="46">
        <v>431.5</v>
      </c>
      <c r="O38" s="46">
        <v>431.5</v>
      </c>
      <c r="P38" s="51">
        <f t="shared" si="16"/>
        <v>0</v>
      </c>
      <c r="Q38" s="51">
        <f t="shared" si="17"/>
        <v>0</v>
      </c>
      <c r="R38" s="51">
        <f t="shared" si="18"/>
        <v>0</v>
      </c>
      <c r="S38" s="46">
        <v>431.5</v>
      </c>
      <c r="T38" s="46">
        <v>431.5</v>
      </c>
      <c r="U38" s="46">
        <v>431.5</v>
      </c>
      <c r="V38" s="51">
        <f t="shared" si="20"/>
        <v>0</v>
      </c>
      <c r="W38" s="51">
        <f t="shared" si="21"/>
        <v>0</v>
      </c>
      <c r="X38" s="51">
        <f t="shared" si="22"/>
        <v>0</v>
      </c>
      <c r="Y38" s="46">
        <v>431.5</v>
      </c>
      <c r="Z38" s="46">
        <v>431.5</v>
      </c>
      <c r="AA38" s="46">
        <v>431.5</v>
      </c>
      <c r="AB38" s="67">
        <v>92</v>
      </c>
      <c r="AC38" s="51">
        <f t="shared" si="25"/>
        <v>0</v>
      </c>
      <c r="AD38" s="51">
        <f t="shared" si="26"/>
        <v>0</v>
      </c>
      <c r="AE38" s="51">
        <f t="shared" si="27"/>
        <v>0</v>
      </c>
      <c r="AF38" s="46">
        <v>431.5</v>
      </c>
      <c r="AG38" s="46">
        <v>431.5</v>
      </c>
      <c r="AH38" s="46">
        <v>431.5</v>
      </c>
      <c r="AI38" s="51">
        <f t="shared" si="29"/>
        <v>0</v>
      </c>
      <c r="AJ38" s="51">
        <f t="shared" si="30"/>
        <v>0</v>
      </c>
      <c r="AK38" s="51">
        <f t="shared" si="31"/>
        <v>0</v>
      </c>
      <c r="AL38" s="46">
        <v>431.5</v>
      </c>
      <c r="AM38" s="46">
        <v>431.5</v>
      </c>
      <c r="AN38" s="46">
        <v>431.5</v>
      </c>
      <c r="AO38" s="51">
        <f t="shared" si="33"/>
        <v>0</v>
      </c>
      <c r="AP38" s="51">
        <f t="shared" si="34"/>
        <v>0</v>
      </c>
      <c r="AQ38" s="51">
        <f t="shared" si="35"/>
        <v>0</v>
      </c>
      <c r="AR38" s="46">
        <v>431.5</v>
      </c>
      <c r="AS38" s="46">
        <v>431.5</v>
      </c>
      <c r="AT38" s="46">
        <v>431.5</v>
      </c>
      <c r="AU38" s="46">
        <v>372.1</v>
      </c>
      <c r="AV38" s="51">
        <f t="shared" si="38"/>
        <v>25</v>
      </c>
      <c r="AW38" s="51">
        <f t="shared" si="39"/>
        <v>25</v>
      </c>
      <c r="AX38" s="46">
        <v>431.5</v>
      </c>
      <c r="AY38" s="46">
        <v>456.5</v>
      </c>
      <c r="AZ38" s="46">
        <v>456.5</v>
      </c>
      <c r="BA38" s="46">
        <v>456.5</v>
      </c>
    </row>
    <row r="39" spans="1:53" s="10" customFormat="1" ht="29.45" customHeight="1" x14ac:dyDescent="0.2">
      <c r="A39" s="29" t="s">
        <v>38</v>
      </c>
      <c r="B39" s="56" t="s">
        <v>14</v>
      </c>
      <c r="C39" s="19">
        <v>458.7</v>
      </c>
      <c r="D39" s="19">
        <v>653</v>
      </c>
      <c r="E39" s="19">
        <v>173.5</v>
      </c>
      <c r="F39" s="19">
        <v>239.5</v>
      </c>
      <c r="G39" s="19">
        <v>400</v>
      </c>
      <c r="H39" s="19">
        <v>400</v>
      </c>
      <c r="I39" s="19">
        <v>400</v>
      </c>
      <c r="J39" s="51">
        <f t="shared" si="12"/>
        <v>0</v>
      </c>
      <c r="K39" s="51">
        <f t="shared" si="13"/>
        <v>0</v>
      </c>
      <c r="L39" s="51">
        <f t="shared" si="14"/>
        <v>0</v>
      </c>
      <c r="M39" s="19">
        <v>400</v>
      </c>
      <c r="N39" s="19">
        <v>400</v>
      </c>
      <c r="O39" s="19">
        <v>400</v>
      </c>
      <c r="P39" s="51">
        <f t="shared" si="16"/>
        <v>0</v>
      </c>
      <c r="Q39" s="51">
        <f t="shared" si="17"/>
        <v>0</v>
      </c>
      <c r="R39" s="51">
        <f t="shared" si="18"/>
        <v>0</v>
      </c>
      <c r="S39" s="19">
        <v>400</v>
      </c>
      <c r="T39" s="19">
        <v>400</v>
      </c>
      <c r="U39" s="19">
        <v>400</v>
      </c>
      <c r="V39" s="51">
        <f t="shared" si="20"/>
        <v>0</v>
      </c>
      <c r="W39" s="51">
        <f t="shared" si="21"/>
        <v>0</v>
      </c>
      <c r="X39" s="51">
        <f t="shared" si="22"/>
        <v>0</v>
      </c>
      <c r="Y39" s="19">
        <v>400</v>
      </c>
      <c r="Z39" s="19">
        <v>400</v>
      </c>
      <c r="AA39" s="19">
        <v>400</v>
      </c>
      <c r="AB39" s="64">
        <v>121</v>
      </c>
      <c r="AC39" s="51">
        <f t="shared" si="25"/>
        <v>0</v>
      </c>
      <c r="AD39" s="51">
        <f t="shared" si="26"/>
        <v>0</v>
      </c>
      <c r="AE39" s="51">
        <f t="shared" si="27"/>
        <v>0</v>
      </c>
      <c r="AF39" s="19">
        <v>400</v>
      </c>
      <c r="AG39" s="19">
        <v>400</v>
      </c>
      <c r="AH39" s="19">
        <v>400</v>
      </c>
      <c r="AI39" s="51">
        <f t="shared" si="29"/>
        <v>0</v>
      </c>
      <c r="AJ39" s="51">
        <f t="shared" si="30"/>
        <v>0</v>
      </c>
      <c r="AK39" s="51">
        <f t="shared" si="31"/>
        <v>0</v>
      </c>
      <c r="AL39" s="19">
        <v>400</v>
      </c>
      <c r="AM39" s="19">
        <v>400</v>
      </c>
      <c r="AN39" s="19">
        <v>400</v>
      </c>
      <c r="AO39" s="51">
        <f t="shared" si="33"/>
        <v>0</v>
      </c>
      <c r="AP39" s="51">
        <f t="shared" si="34"/>
        <v>0</v>
      </c>
      <c r="AQ39" s="51">
        <f t="shared" si="35"/>
        <v>0</v>
      </c>
      <c r="AR39" s="19">
        <v>400</v>
      </c>
      <c r="AS39" s="19">
        <v>400</v>
      </c>
      <c r="AT39" s="19">
        <v>400</v>
      </c>
      <c r="AU39" s="19">
        <v>487.5</v>
      </c>
      <c r="AV39" s="51">
        <f t="shared" si="38"/>
        <v>0</v>
      </c>
      <c r="AW39" s="51">
        <f t="shared" si="39"/>
        <v>100</v>
      </c>
      <c r="AX39" s="19">
        <v>400</v>
      </c>
      <c r="AY39" s="19">
        <v>400</v>
      </c>
      <c r="AZ39" s="19">
        <v>500</v>
      </c>
      <c r="BA39" s="19">
        <v>600</v>
      </c>
    </row>
    <row r="40" spans="1:53" s="10" customFormat="1" ht="33" customHeight="1" x14ac:dyDescent="0.2">
      <c r="A40" s="29" t="s">
        <v>63</v>
      </c>
      <c r="B40" s="56" t="s">
        <v>218</v>
      </c>
      <c r="C40" s="19"/>
      <c r="D40" s="19"/>
      <c r="E40" s="19"/>
      <c r="F40" s="19"/>
      <c r="G40" s="19"/>
      <c r="H40" s="19"/>
      <c r="I40" s="19"/>
      <c r="J40" s="51">
        <f t="shared" si="12"/>
        <v>0</v>
      </c>
      <c r="K40" s="51">
        <f t="shared" si="13"/>
        <v>0</v>
      </c>
      <c r="L40" s="51">
        <f t="shared" si="14"/>
        <v>0</v>
      </c>
      <c r="M40" s="19"/>
      <c r="N40" s="19"/>
      <c r="O40" s="19"/>
      <c r="P40" s="51">
        <f t="shared" si="16"/>
        <v>0</v>
      </c>
      <c r="Q40" s="51">
        <f t="shared" si="17"/>
        <v>0</v>
      </c>
      <c r="R40" s="51">
        <f t="shared" si="18"/>
        <v>0</v>
      </c>
      <c r="S40" s="19"/>
      <c r="T40" s="19"/>
      <c r="U40" s="19"/>
      <c r="V40" s="51">
        <f t="shared" si="20"/>
        <v>0</v>
      </c>
      <c r="W40" s="51">
        <f t="shared" si="21"/>
        <v>0</v>
      </c>
      <c r="X40" s="51">
        <f t="shared" si="22"/>
        <v>0</v>
      </c>
      <c r="Y40" s="19"/>
      <c r="Z40" s="19"/>
      <c r="AA40" s="19"/>
      <c r="AB40" s="64"/>
      <c r="AC40" s="51">
        <f t="shared" si="25"/>
        <v>13.3</v>
      </c>
      <c r="AD40" s="51">
        <f t="shared" si="26"/>
        <v>0</v>
      </c>
      <c r="AE40" s="51">
        <f t="shared" si="27"/>
        <v>0</v>
      </c>
      <c r="AF40" s="19">
        <v>13.3</v>
      </c>
      <c r="AG40" s="19"/>
      <c r="AH40" s="19"/>
      <c r="AI40" s="51">
        <f t="shared" si="29"/>
        <v>0</v>
      </c>
      <c r="AJ40" s="51">
        <f t="shared" si="30"/>
        <v>0</v>
      </c>
      <c r="AK40" s="51">
        <f t="shared" si="31"/>
        <v>0</v>
      </c>
      <c r="AL40" s="19">
        <v>13.3</v>
      </c>
      <c r="AM40" s="19"/>
      <c r="AN40" s="19"/>
      <c r="AO40" s="51">
        <f t="shared" si="33"/>
        <v>0</v>
      </c>
      <c r="AP40" s="51">
        <f t="shared" si="34"/>
        <v>0</v>
      </c>
      <c r="AQ40" s="51">
        <f t="shared" si="35"/>
        <v>0</v>
      </c>
      <c r="AR40" s="19">
        <v>13.3</v>
      </c>
      <c r="AS40" s="19"/>
      <c r="AT40" s="19"/>
      <c r="AU40" s="19">
        <v>128.69999999999999</v>
      </c>
      <c r="AV40" s="51">
        <f t="shared" si="38"/>
        <v>-13.3</v>
      </c>
      <c r="AW40" s="51">
        <f t="shared" si="39"/>
        <v>0</v>
      </c>
      <c r="AX40" s="19">
        <v>13.3</v>
      </c>
      <c r="AY40" s="19"/>
      <c r="AZ40" s="19"/>
      <c r="BA40" s="19"/>
    </row>
    <row r="41" spans="1:53" s="10" customFormat="1" ht="33" customHeight="1" x14ac:dyDescent="0.2">
      <c r="A41" s="29" t="s">
        <v>39</v>
      </c>
      <c r="B41" s="56" t="s">
        <v>15</v>
      </c>
      <c r="C41" s="19">
        <f t="shared" ref="C41:I41" si="107">C42+C43</f>
        <v>11527.400000000001</v>
      </c>
      <c r="D41" s="19">
        <f t="shared" si="107"/>
        <v>9600</v>
      </c>
      <c r="E41" s="19">
        <v>5126.2</v>
      </c>
      <c r="F41" s="19">
        <v>6808.9</v>
      </c>
      <c r="G41" s="19">
        <f t="shared" si="107"/>
        <v>10210</v>
      </c>
      <c r="H41" s="19">
        <f t="shared" si="107"/>
        <v>3800</v>
      </c>
      <c r="I41" s="19">
        <f t="shared" si="107"/>
        <v>3800</v>
      </c>
      <c r="J41" s="51">
        <f t="shared" si="12"/>
        <v>-668.60000000000036</v>
      </c>
      <c r="K41" s="51">
        <f t="shared" si="13"/>
        <v>0</v>
      </c>
      <c r="L41" s="51">
        <f t="shared" si="14"/>
        <v>0</v>
      </c>
      <c r="M41" s="19">
        <f t="shared" ref="M41:O41" si="108">M42+M43</f>
        <v>9541.4</v>
      </c>
      <c r="N41" s="19">
        <f t="shared" si="108"/>
        <v>3800</v>
      </c>
      <c r="O41" s="19">
        <f t="shared" si="108"/>
        <v>3800</v>
      </c>
      <c r="P41" s="51">
        <f t="shared" si="16"/>
        <v>0</v>
      </c>
      <c r="Q41" s="51">
        <f t="shared" si="17"/>
        <v>0</v>
      </c>
      <c r="R41" s="51">
        <f t="shared" si="18"/>
        <v>0</v>
      </c>
      <c r="S41" s="19">
        <f t="shared" ref="S41:U41" si="109">S42+S43</f>
        <v>9541.4</v>
      </c>
      <c r="T41" s="19">
        <f t="shared" si="109"/>
        <v>3800</v>
      </c>
      <c r="U41" s="19">
        <f t="shared" si="109"/>
        <v>3800</v>
      </c>
      <c r="V41" s="51">
        <f t="shared" si="20"/>
        <v>3500</v>
      </c>
      <c r="W41" s="51">
        <f t="shared" si="21"/>
        <v>0</v>
      </c>
      <c r="X41" s="51">
        <f t="shared" si="22"/>
        <v>0</v>
      </c>
      <c r="Y41" s="19">
        <f t="shared" ref="Y41:AB41" si="110">Y42+Y43</f>
        <v>13041.4</v>
      </c>
      <c r="Z41" s="19">
        <f t="shared" si="110"/>
        <v>3800</v>
      </c>
      <c r="AA41" s="19">
        <f t="shared" si="110"/>
        <v>3800</v>
      </c>
      <c r="AB41" s="64">
        <f t="shared" si="110"/>
        <v>3231</v>
      </c>
      <c r="AC41" s="51">
        <f t="shared" si="25"/>
        <v>3150</v>
      </c>
      <c r="AD41" s="51">
        <f t="shared" si="26"/>
        <v>0</v>
      </c>
      <c r="AE41" s="51">
        <f t="shared" si="27"/>
        <v>0</v>
      </c>
      <c r="AF41" s="19">
        <f t="shared" ref="AF41:AH41" si="111">AF42+AF43</f>
        <v>16191.4</v>
      </c>
      <c r="AG41" s="19">
        <f t="shared" si="111"/>
        <v>3800</v>
      </c>
      <c r="AH41" s="19">
        <f t="shared" si="111"/>
        <v>3800</v>
      </c>
      <c r="AI41" s="51">
        <f t="shared" si="29"/>
        <v>4170.0000000000018</v>
      </c>
      <c r="AJ41" s="51">
        <f t="shared" si="30"/>
        <v>0</v>
      </c>
      <c r="AK41" s="51">
        <f t="shared" si="31"/>
        <v>0</v>
      </c>
      <c r="AL41" s="19">
        <f t="shared" ref="AL41:AN41" si="112">AL42+AL43</f>
        <v>20361.400000000001</v>
      </c>
      <c r="AM41" s="19">
        <f t="shared" si="112"/>
        <v>3800</v>
      </c>
      <c r="AN41" s="19">
        <f t="shared" si="112"/>
        <v>3800</v>
      </c>
      <c r="AO41" s="51">
        <f t="shared" si="33"/>
        <v>0</v>
      </c>
      <c r="AP41" s="51">
        <f t="shared" si="34"/>
        <v>0</v>
      </c>
      <c r="AQ41" s="51">
        <f t="shared" si="35"/>
        <v>0</v>
      </c>
      <c r="AR41" s="19">
        <f t="shared" ref="AR41:AT41" si="113">AR42+AR43</f>
        <v>20361.400000000001</v>
      </c>
      <c r="AS41" s="19">
        <f t="shared" si="113"/>
        <v>3800</v>
      </c>
      <c r="AT41" s="19">
        <f t="shared" si="113"/>
        <v>3800</v>
      </c>
      <c r="AU41" s="19">
        <v>6867.9</v>
      </c>
      <c r="AV41" s="51">
        <f t="shared" si="38"/>
        <v>-10597.7</v>
      </c>
      <c r="AW41" s="51">
        <f t="shared" si="39"/>
        <v>6879.7000000000007</v>
      </c>
      <c r="AX41" s="19">
        <f t="shared" ref="AX41" si="114">AX42+AX43</f>
        <v>20361.400000000001</v>
      </c>
      <c r="AY41" s="19">
        <f t="shared" ref="AY41:BA41" si="115">AY42+AY43</f>
        <v>9763.7000000000007</v>
      </c>
      <c r="AZ41" s="19">
        <f t="shared" si="115"/>
        <v>10679.7</v>
      </c>
      <c r="BA41" s="19">
        <f t="shared" si="115"/>
        <v>6921.7</v>
      </c>
    </row>
    <row r="42" spans="1:53" s="17" customFormat="1" ht="114" customHeight="1" x14ac:dyDescent="0.2">
      <c r="A42" s="11" t="s">
        <v>57</v>
      </c>
      <c r="B42" s="56" t="s">
        <v>49</v>
      </c>
      <c r="C42" s="18">
        <v>218.2</v>
      </c>
      <c r="D42" s="18">
        <v>1300</v>
      </c>
      <c r="E42" s="18">
        <v>1654.3</v>
      </c>
      <c r="F42" s="18">
        <v>1759.1</v>
      </c>
      <c r="G42" s="18">
        <v>6410</v>
      </c>
      <c r="H42" s="18"/>
      <c r="I42" s="18"/>
      <c r="J42" s="51">
        <f t="shared" si="12"/>
        <v>-668.60000000000036</v>
      </c>
      <c r="K42" s="51">
        <f t="shared" si="13"/>
        <v>0</v>
      </c>
      <c r="L42" s="51">
        <f t="shared" si="14"/>
        <v>0</v>
      </c>
      <c r="M42" s="18">
        <v>5741.4</v>
      </c>
      <c r="N42" s="18"/>
      <c r="O42" s="18"/>
      <c r="P42" s="51">
        <f t="shared" si="16"/>
        <v>0</v>
      </c>
      <c r="Q42" s="51">
        <f t="shared" si="17"/>
        <v>0</v>
      </c>
      <c r="R42" s="51">
        <f t="shared" si="18"/>
        <v>0</v>
      </c>
      <c r="S42" s="18">
        <v>5741.4</v>
      </c>
      <c r="T42" s="18"/>
      <c r="U42" s="18"/>
      <c r="V42" s="51">
        <f t="shared" si="20"/>
        <v>0</v>
      </c>
      <c r="W42" s="51">
        <f t="shared" si="21"/>
        <v>0</v>
      </c>
      <c r="X42" s="51">
        <f t="shared" si="22"/>
        <v>0</v>
      </c>
      <c r="Y42" s="18">
        <v>5741.4</v>
      </c>
      <c r="Z42" s="18"/>
      <c r="AA42" s="18"/>
      <c r="AB42" s="65">
        <v>663</v>
      </c>
      <c r="AC42" s="51">
        <f t="shared" si="25"/>
        <v>0</v>
      </c>
      <c r="AD42" s="51">
        <f t="shared" si="26"/>
        <v>0</v>
      </c>
      <c r="AE42" s="51">
        <f t="shared" si="27"/>
        <v>0</v>
      </c>
      <c r="AF42" s="18">
        <v>5741.4</v>
      </c>
      <c r="AG42" s="18"/>
      <c r="AH42" s="18"/>
      <c r="AI42" s="51">
        <f t="shared" si="29"/>
        <v>0</v>
      </c>
      <c r="AJ42" s="51">
        <f t="shared" si="30"/>
        <v>0</v>
      </c>
      <c r="AK42" s="51">
        <f t="shared" si="31"/>
        <v>0</v>
      </c>
      <c r="AL42" s="18">
        <v>5741.4</v>
      </c>
      <c r="AM42" s="18"/>
      <c r="AN42" s="18"/>
      <c r="AO42" s="51">
        <f t="shared" si="33"/>
        <v>0</v>
      </c>
      <c r="AP42" s="51">
        <f t="shared" si="34"/>
        <v>0</v>
      </c>
      <c r="AQ42" s="51">
        <f t="shared" si="35"/>
        <v>0</v>
      </c>
      <c r="AR42" s="18">
        <v>5741.4</v>
      </c>
      <c r="AS42" s="18"/>
      <c r="AT42" s="18"/>
      <c r="AU42" s="18">
        <v>662.5</v>
      </c>
      <c r="AV42" s="51">
        <f t="shared" si="38"/>
        <v>-2899.3999999999996</v>
      </c>
      <c r="AW42" s="51">
        <f t="shared" si="39"/>
        <v>3758</v>
      </c>
      <c r="AX42" s="18">
        <v>5741.4</v>
      </c>
      <c r="AY42" s="18">
        <v>2842</v>
      </c>
      <c r="AZ42" s="18">
        <v>3758</v>
      </c>
      <c r="BA42" s="18">
        <v>0</v>
      </c>
    </row>
    <row r="43" spans="1:53" s="17" customFormat="1" ht="43.9" customHeight="1" x14ac:dyDescent="0.2">
      <c r="A43" s="11" t="s">
        <v>58</v>
      </c>
      <c r="B43" s="56" t="s">
        <v>50</v>
      </c>
      <c r="C43" s="18">
        <v>11309.2</v>
      </c>
      <c r="D43" s="18">
        <v>8300</v>
      </c>
      <c r="E43" s="18">
        <v>3471.9</v>
      </c>
      <c r="F43" s="18">
        <v>5049.8</v>
      </c>
      <c r="G43" s="18">
        <v>3800</v>
      </c>
      <c r="H43" s="18">
        <v>3800</v>
      </c>
      <c r="I43" s="18">
        <v>3800</v>
      </c>
      <c r="J43" s="51">
        <f t="shared" si="12"/>
        <v>0</v>
      </c>
      <c r="K43" s="51">
        <f t="shared" si="13"/>
        <v>0</v>
      </c>
      <c r="L43" s="51">
        <f t="shared" si="14"/>
        <v>0</v>
      </c>
      <c r="M43" s="18">
        <v>3800</v>
      </c>
      <c r="N43" s="18">
        <v>3800</v>
      </c>
      <c r="O43" s="18">
        <v>3800</v>
      </c>
      <c r="P43" s="51">
        <f t="shared" si="16"/>
        <v>0</v>
      </c>
      <c r="Q43" s="51">
        <f t="shared" si="17"/>
        <v>0</v>
      </c>
      <c r="R43" s="51">
        <f t="shared" si="18"/>
        <v>0</v>
      </c>
      <c r="S43" s="18">
        <v>3800</v>
      </c>
      <c r="T43" s="18">
        <v>3800</v>
      </c>
      <c r="U43" s="18">
        <v>3800</v>
      </c>
      <c r="V43" s="51">
        <f t="shared" si="20"/>
        <v>3500</v>
      </c>
      <c r="W43" s="51">
        <f t="shared" si="21"/>
        <v>0</v>
      </c>
      <c r="X43" s="51">
        <f t="shared" si="22"/>
        <v>0</v>
      </c>
      <c r="Y43" s="18">
        <v>7300</v>
      </c>
      <c r="Z43" s="18">
        <v>3800</v>
      </c>
      <c r="AA43" s="18">
        <v>3800</v>
      </c>
      <c r="AB43" s="65">
        <v>2568</v>
      </c>
      <c r="AC43" s="51">
        <f t="shared" si="25"/>
        <v>3150</v>
      </c>
      <c r="AD43" s="51">
        <f t="shared" si="26"/>
        <v>0</v>
      </c>
      <c r="AE43" s="51">
        <f t="shared" si="27"/>
        <v>0</v>
      </c>
      <c r="AF43" s="18">
        <v>10450</v>
      </c>
      <c r="AG43" s="18">
        <v>3800</v>
      </c>
      <c r="AH43" s="18">
        <v>3800</v>
      </c>
      <c r="AI43" s="51">
        <f t="shared" si="29"/>
        <v>4170</v>
      </c>
      <c r="AJ43" s="51">
        <f t="shared" si="30"/>
        <v>0</v>
      </c>
      <c r="AK43" s="51">
        <f t="shared" si="31"/>
        <v>0</v>
      </c>
      <c r="AL43" s="18">
        <v>14620</v>
      </c>
      <c r="AM43" s="18">
        <v>3800</v>
      </c>
      <c r="AN43" s="18">
        <v>3800</v>
      </c>
      <c r="AO43" s="51">
        <f t="shared" si="33"/>
        <v>0</v>
      </c>
      <c r="AP43" s="51">
        <f t="shared" si="34"/>
        <v>0</v>
      </c>
      <c r="AQ43" s="51">
        <f t="shared" si="35"/>
        <v>0</v>
      </c>
      <c r="AR43" s="18">
        <v>14620</v>
      </c>
      <c r="AS43" s="18">
        <v>3800</v>
      </c>
      <c r="AT43" s="18">
        <v>3800</v>
      </c>
      <c r="AU43" s="18">
        <v>6205.5</v>
      </c>
      <c r="AV43" s="51">
        <f t="shared" si="38"/>
        <v>-7698.3</v>
      </c>
      <c r="AW43" s="51">
        <f t="shared" si="39"/>
        <v>3121.7</v>
      </c>
      <c r="AX43" s="18">
        <v>14620</v>
      </c>
      <c r="AY43" s="18">
        <v>6921.7</v>
      </c>
      <c r="AZ43" s="18">
        <v>6921.7</v>
      </c>
      <c r="BA43" s="18">
        <v>6921.7</v>
      </c>
    </row>
    <row r="44" spans="1:53" s="10" customFormat="1" ht="34.15" customHeight="1" x14ac:dyDescent="0.2">
      <c r="A44" s="29" t="s">
        <v>40</v>
      </c>
      <c r="B44" s="56" t="s">
        <v>16</v>
      </c>
      <c r="C44" s="19">
        <v>1556.1</v>
      </c>
      <c r="D44" s="19">
        <v>1000</v>
      </c>
      <c r="E44" s="19">
        <v>1196.8</v>
      </c>
      <c r="F44" s="19">
        <v>1626.3</v>
      </c>
      <c r="G44" s="19">
        <v>1304.0999999999999</v>
      </c>
      <c r="H44" s="19">
        <v>1800</v>
      </c>
      <c r="I44" s="19">
        <v>1700</v>
      </c>
      <c r="J44" s="51">
        <f t="shared" si="12"/>
        <v>0</v>
      </c>
      <c r="K44" s="51">
        <f t="shared" si="13"/>
        <v>0</v>
      </c>
      <c r="L44" s="51">
        <f t="shared" si="14"/>
        <v>0</v>
      </c>
      <c r="M44" s="19">
        <v>1304.0999999999999</v>
      </c>
      <c r="N44" s="19">
        <v>1800</v>
      </c>
      <c r="O44" s="19">
        <v>1700</v>
      </c>
      <c r="P44" s="51">
        <f t="shared" si="16"/>
        <v>0</v>
      </c>
      <c r="Q44" s="51">
        <f t="shared" si="17"/>
        <v>0</v>
      </c>
      <c r="R44" s="51">
        <f t="shared" si="18"/>
        <v>0</v>
      </c>
      <c r="S44" s="19">
        <v>1304.0999999999999</v>
      </c>
      <c r="T44" s="19">
        <v>1800</v>
      </c>
      <c r="U44" s="19">
        <v>1700</v>
      </c>
      <c r="V44" s="51">
        <f t="shared" si="20"/>
        <v>0</v>
      </c>
      <c r="W44" s="51">
        <f t="shared" si="21"/>
        <v>0</v>
      </c>
      <c r="X44" s="51">
        <f t="shared" si="22"/>
        <v>0</v>
      </c>
      <c r="Y44" s="19">
        <v>1304.0999999999999</v>
      </c>
      <c r="Z44" s="19">
        <v>1800</v>
      </c>
      <c r="AA44" s="19">
        <v>1700</v>
      </c>
      <c r="AB44" s="64">
        <v>209</v>
      </c>
      <c r="AC44" s="51">
        <f t="shared" si="25"/>
        <v>0</v>
      </c>
      <c r="AD44" s="51">
        <f t="shared" si="26"/>
        <v>0</v>
      </c>
      <c r="AE44" s="51">
        <f t="shared" si="27"/>
        <v>0</v>
      </c>
      <c r="AF44" s="19">
        <v>1304.0999999999999</v>
      </c>
      <c r="AG44" s="19">
        <v>1800</v>
      </c>
      <c r="AH44" s="19">
        <v>1700</v>
      </c>
      <c r="AI44" s="51">
        <f t="shared" si="29"/>
        <v>0</v>
      </c>
      <c r="AJ44" s="51">
        <f t="shared" si="30"/>
        <v>0</v>
      </c>
      <c r="AK44" s="51">
        <f t="shared" si="31"/>
        <v>0</v>
      </c>
      <c r="AL44" s="19">
        <v>1304.0999999999999</v>
      </c>
      <c r="AM44" s="19">
        <v>1800</v>
      </c>
      <c r="AN44" s="19">
        <v>1700</v>
      </c>
      <c r="AO44" s="51">
        <f t="shared" si="33"/>
        <v>0</v>
      </c>
      <c r="AP44" s="51">
        <f t="shared" si="34"/>
        <v>0</v>
      </c>
      <c r="AQ44" s="51">
        <f t="shared" si="35"/>
        <v>0</v>
      </c>
      <c r="AR44" s="19">
        <v>1304.0999999999999</v>
      </c>
      <c r="AS44" s="19">
        <v>1800</v>
      </c>
      <c r="AT44" s="19">
        <v>1700</v>
      </c>
      <c r="AU44" s="19">
        <v>701.7</v>
      </c>
      <c r="AV44" s="51">
        <f t="shared" si="38"/>
        <v>195.90000000000009</v>
      </c>
      <c r="AW44" s="51">
        <f t="shared" si="39"/>
        <v>-200</v>
      </c>
      <c r="AX44" s="19">
        <v>1304.0999999999999</v>
      </c>
      <c r="AY44" s="19">
        <v>1500</v>
      </c>
      <c r="AZ44" s="19">
        <v>1600</v>
      </c>
      <c r="BA44" s="19">
        <v>1700</v>
      </c>
    </row>
    <row r="45" spans="1:53" s="10" customFormat="1" ht="16.149999999999999" hidden="1" customHeight="1" x14ac:dyDescent="0.2">
      <c r="A45" s="28" t="s">
        <v>45</v>
      </c>
      <c r="B45" s="30"/>
      <c r="C45" s="19"/>
      <c r="D45" s="19"/>
      <c r="E45" s="19"/>
      <c r="F45" s="19"/>
      <c r="G45" s="19"/>
      <c r="H45" s="19"/>
      <c r="I45" s="19"/>
      <c r="J45" s="51">
        <f t="shared" si="12"/>
        <v>0</v>
      </c>
      <c r="K45" s="51">
        <f t="shared" si="13"/>
        <v>0</v>
      </c>
      <c r="L45" s="51">
        <f t="shared" si="14"/>
        <v>0</v>
      </c>
      <c r="M45" s="19"/>
      <c r="N45" s="19"/>
      <c r="O45" s="19"/>
      <c r="P45" s="51">
        <f t="shared" si="16"/>
        <v>0</v>
      </c>
      <c r="Q45" s="51">
        <f t="shared" si="17"/>
        <v>0</v>
      </c>
      <c r="R45" s="51">
        <f t="shared" si="18"/>
        <v>0</v>
      </c>
      <c r="S45" s="19"/>
      <c r="T45" s="19"/>
      <c r="U45" s="19"/>
      <c r="V45" s="51">
        <f t="shared" si="20"/>
        <v>0</v>
      </c>
      <c r="W45" s="51">
        <f t="shared" si="21"/>
        <v>0</v>
      </c>
      <c r="X45" s="51">
        <f t="shared" si="22"/>
        <v>0</v>
      </c>
      <c r="Y45" s="19"/>
      <c r="Z45" s="19"/>
      <c r="AA45" s="19"/>
      <c r="AB45" s="64"/>
      <c r="AC45" s="51">
        <f t="shared" si="25"/>
        <v>0</v>
      </c>
      <c r="AD45" s="51">
        <f t="shared" si="26"/>
        <v>0</v>
      </c>
      <c r="AE45" s="51">
        <f t="shared" si="27"/>
        <v>0</v>
      </c>
      <c r="AF45" s="19"/>
      <c r="AG45" s="19"/>
      <c r="AH45" s="19"/>
      <c r="AI45" s="51">
        <f t="shared" si="29"/>
        <v>0</v>
      </c>
      <c r="AJ45" s="51">
        <f t="shared" si="30"/>
        <v>0</v>
      </c>
      <c r="AK45" s="51">
        <f t="shared" si="31"/>
        <v>0</v>
      </c>
      <c r="AL45" s="19"/>
      <c r="AM45" s="19"/>
      <c r="AN45" s="19"/>
      <c r="AO45" s="51">
        <f t="shared" si="33"/>
        <v>0</v>
      </c>
      <c r="AP45" s="51">
        <f t="shared" si="34"/>
        <v>0</v>
      </c>
      <c r="AQ45" s="51">
        <f t="shared" si="35"/>
        <v>0</v>
      </c>
      <c r="AR45" s="19"/>
      <c r="AS45" s="19"/>
      <c r="AT45" s="19"/>
      <c r="AU45" s="19"/>
      <c r="AV45" s="51">
        <f t="shared" si="38"/>
        <v>0</v>
      </c>
      <c r="AW45" s="51">
        <f t="shared" si="39"/>
        <v>0</v>
      </c>
      <c r="AX45" s="19"/>
      <c r="AY45" s="19"/>
      <c r="AZ45" s="19"/>
      <c r="BA45" s="19"/>
    </row>
    <row r="46" spans="1:53" s="15" customFormat="1" ht="24.6" customHeight="1" x14ac:dyDescent="0.2">
      <c r="A46" s="28" t="s">
        <v>41</v>
      </c>
      <c r="B46" s="30" t="s">
        <v>19</v>
      </c>
      <c r="C46" s="19">
        <f>C47+C125</f>
        <v>829623.60000000009</v>
      </c>
      <c r="D46" s="19">
        <f t="shared" ref="D46:I46" si="116">D47+D128+D129</f>
        <v>921767.5</v>
      </c>
      <c r="E46" s="19">
        <f t="shared" si="116"/>
        <v>740268.29999999993</v>
      </c>
      <c r="F46" s="19">
        <f>F47+F132+F135</f>
        <v>909789.70000000007</v>
      </c>
      <c r="G46" s="19">
        <f t="shared" si="116"/>
        <v>773500.8</v>
      </c>
      <c r="H46" s="19">
        <f t="shared" si="116"/>
        <v>709112.50000000012</v>
      </c>
      <c r="I46" s="19">
        <f t="shared" si="116"/>
        <v>698081.5</v>
      </c>
      <c r="J46" s="51">
        <f t="shared" si="12"/>
        <v>99186.333160000038</v>
      </c>
      <c r="K46" s="51">
        <f t="shared" si="13"/>
        <v>87786.516799999867</v>
      </c>
      <c r="L46" s="51">
        <f t="shared" si="14"/>
        <v>81123.900000000023</v>
      </c>
      <c r="M46" s="19">
        <f>M47+M128+M129</f>
        <v>872687.13316000008</v>
      </c>
      <c r="N46" s="19">
        <f>N47+N128+N129</f>
        <v>796899.01679999998</v>
      </c>
      <c r="O46" s="19">
        <f>O47+O128+O129</f>
        <v>779205.4</v>
      </c>
      <c r="P46" s="51">
        <f t="shared" si="16"/>
        <v>5099.2971799998777</v>
      </c>
      <c r="Q46" s="51">
        <f t="shared" si="17"/>
        <v>121.80000000004657</v>
      </c>
      <c r="R46" s="51">
        <f t="shared" si="18"/>
        <v>-321.79999999981374</v>
      </c>
      <c r="S46" s="19">
        <f>S47+S128+S129</f>
        <v>877786.43033999996</v>
      </c>
      <c r="T46" s="19">
        <f>T47+T128+T129</f>
        <v>797020.81680000003</v>
      </c>
      <c r="U46" s="19">
        <f>U47+U128+U129</f>
        <v>778883.60000000021</v>
      </c>
      <c r="V46" s="51">
        <f t="shared" si="20"/>
        <v>3736.2696599999908</v>
      </c>
      <c r="W46" s="51">
        <f t="shared" si="21"/>
        <v>-545.01680000009947</v>
      </c>
      <c r="X46" s="51">
        <f t="shared" si="22"/>
        <v>6596.3999999999069</v>
      </c>
      <c r="Y46" s="19">
        <f t="shared" ref="Y46:AH46" si="117">Y47+Y132+Y135</f>
        <v>881522.7</v>
      </c>
      <c r="Z46" s="19">
        <f t="shared" si="117"/>
        <v>796475.79999999993</v>
      </c>
      <c r="AA46" s="19">
        <f t="shared" si="117"/>
        <v>785480.00000000012</v>
      </c>
      <c r="AB46" s="19">
        <f t="shared" si="117"/>
        <v>229927.40000000002</v>
      </c>
      <c r="AC46" s="19">
        <f t="shared" si="117"/>
        <v>-3540.4999999999995</v>
      </c>
      <c r="AD46" s="19">
        <f t="shared" si="117"/>
        <v>19</v>
      </c>
      <c r="AE46" s="19">
        <f t="shared" si="117"/>
        <v>5.3</v>
      </c>
      <c r="AF46" s="19">
        <f t="shared" si="117"/>
        <v>877982.2</v>
      </c>
      <c r="AG46" s="19">
        <f t="shared" si="117"/>
        <v>796494.79999999993</v>
      </c>
      <c r="AH46" s="19">
        <f t="shared" si="117"/>
        <v>785485.30000000016</v>
      </c>
      <c r="AI46" s="51">
        <f t="shared" si="29"/>
        <v>10354.900000000023</v>
      </c>
      <c r="AJ46" s="51">
        <f t="shared" si="30"/>
        <v>-1283.5999999998603</v>
      </c>
      <c r="AK46" s="51">
        <f t="shared" si="31"/>
        <v>-67.200000000069849</v>
      </c>
      <c r="AL46" s="19">
        <f>AL47+AL132+AL135</f>
        <v>888337.1</v>
      </c>
      <c r="AM46" s="19">
        <f>AM47+AM132+AM135</f>
        <v>795211.20000000007</v>
      </c>
      <c r="AN46" s="19">
        <f>AN47+AN132+AN135</f>
        <v>785418.10000000009</v>
      </c>
      <c r="AO46" s="51">
        <f t="shared" si="33"/>
        <v>37964.09999999986</v>
      </c>
      <c r="AP46" s="51">
        <f t="shared" si="34"/>
        <v>0</v>
      </c>
      <c r="AQ46" s="51">
        <f t="shared" si="35"/>
        <v>0</v>
      </c>
      <c r="AR46" s="19">
        <f>AR47+AR132+AR135</f>
        <v>926301.19999999984</v>
      </c>
      <c r="AS46" s="19">
        <f t="shared" ref="AS46:AU46" si="118">AS47+AS132+AS135</f>
        <v>795211.20000000007</v>
      </c>
      <c r="AT46" s="19">
        <f t="shared" si="118"/>
        <v>785418.10000000009</v>
      </c>
      <c r="AU46" s="19">
        <f t="shared" si="118"/>
        <v>709332.69999999984</v>
      </c>
      <c r="AV46" s="51">
        <f t="shared" si="38"/>
        <v>-125341.29999999993</v>
      </c>
      <c r="AW46" s="51">
        <f t="shared" si="39"/>
        <v>-99022.5</v>
      </c>
      <c r="AX46" s="19">
        <f>AX47+AX132+AX135</f>
        <v>910463.89999999991</v>
      </c>
      <c r="AY46" s="19">
        <f>AY47+AY132+AY135</f>
        <v>800959.89999999991</v>
      </c>
      <c r="AZ46" s="19">
        <f>AZ47+AZ132+AZ135</f>
        <v>696188.70000000007</v>
      </c>
      <c r="BA46" s="19">
        <f>BA47+BA132+BA135</f>
        <v>692388.99999999988</v>
      </c>
    </row>
    <row r="47" spans="1:53" s="3" customFormat="1" ht="46.15" customHeight="1" x14ac:dyDescent="0.2">
      <c r="A47" s="28" t="s">
        <v>42</v>
      </c>
      <c r="B47" s="33" t="s">
        <v>20</v>
      </c>
      <c r="C47" s="19">
        <f t="shared" ref="C47:I47" si="119">C48+C55+C81+C110</f>
        <v>829623.60000000009</v>
      </c>
      <c r="D47" s="19">
        <f t="shared" si="119"/>
        <v>921745.1</v>
      </c>
      <c r="E47" s="19">
        <f t="shared" si="119"/>
        <v>740245.89999999991</v>
      </c>
      <c r="F47" s="19">
        <f>F48+F55+F81+F110</f>
        <v>909767.3</v>
      </c>
      <c r="G47" s="19">
        <f t="shared" si="119"/>
        <v>773500.8</v>
      </c>
      <c r="H47" s="19">
        <f t="shared" si="119"/>
        <v>709112.50000000012</v>
      </c>
      <c r="I47" s="19">
        <f t="shared" si="119"/>
        <v>698081.5</v>
      </c>
      <c r="J47" s="51">
        <f t="shared" si="12"/>
        <v>99186.333160000038</v>
      </c>
      <c r="K47" s="51">
        <f t="shared" si="13"/>
        <v>87786.516799999867</v>
      </c>
      <c r="L47" s="51">
        <f t="shared" si="14"/>
        <v>81123.900000000023</v>
      </c>
      <c r="M47" s="19">
        <f>M48+M55+M81+M110</f>
        <v>872687.13316000008</v>
      </c>
      <c r="N47" s="19">
        <f>N48+N55+N81+N110</f>
        <v>796899.01679999998</v>
      </c>
      <c r="O47" s="19">
        <f>O48+O55+O81+O110</f>
        <v>779205.4</v>
      </c>
      <c r="P47" s="51">
        <f t="shared" si="16"/>
        <v>5099.2971799998777</v>
      </c>
      <c r="Q47" s="51">
        <f t="shared" si="17"/>
        <v>121.80000000004657</v>
      </c>
      <c r="R47" s="51">
        <f t="shared" si="18"/>
        <v>-321.79999999981374</v>
      </c>
      <c r="S47" s="19">
        <f>S48+S55+S81+S110</f>
        <v>877786.43033999996</v>
      </c>
      <c r="T47" s="19">
        <f>T48+T55+T81+T110</f>
        <v>797020.81680000003</v>
      </c>
      <c r="U47" s="19">
        <f>U48+U55+U81+U110</f>
        <v>778883.60000000021</v>
      </c>
      <c r="V47" s="51">
        <f t="shared" si="20"/>
        <v>3736.2696599999908</v>
      </c>
      <c r="W47" s="51">
        <f t="shared" si="21"/>
        <v>-545.01680000009947</v>
      </c>
      <c r="X47" s="51">
        <f t="shared" si="22"/>
        <v>6596.3999999999069</v>
      </c>
      <c r="Y47" s="19">
        <f t="shared" ref="Y47:AH47" si="120">Y48+Y55+Y81+Y110</f>
        <v>881522.7</v>
      </c>
      <c r="Z47" s="19">
        <f t="shared" si="120"/>
        <v>796475.79999999993</v>
      </c>
      <c r="AA47" s="19">
        <f t="shared" si="120"/>
        <v>785480.00000000012</v>
      </c>
      <c r="AB47" s="19">
        <f t="shared" si="120"/>
        <v>229927.40000000002</v>
      </c>
      <c r="AC47" s="19">
        <f t="shared" si="120"/>
        <v>-3533.6999999999994</v>
      </c>
      <c r="AD47" s="19">
        <f t="shared" si="120"/>
        <v>19</v>
      </c>
      <c r="AE47" s="19">
        <f t="shared" si="120"/>
        <v>5.3</v>
      </c>
      <c r="AF47" s="19">
        <f t="shared" si="120"/>
        <v>877989</v>
      </c>
      <c r="AG47" s="19">
        <f t="shared" si="120"/>
        <v>796494.79999999993</v>
      </c>
      <c r="AH47" s="19">
        <f t="shared" si="120"/>
        <v>785485.30000000016</v>
      </c>
      <c r="AI47" s="51">
        <f t="shared" si="29"/>
        <v>10354.900000000023</v>
      </c>
      <c r="AJ47" s="51">
        <f t="shared" si="30"/>
        <v>-1283.5999999998603</v>
      </c>
      <c r="AK47" s="51">
        <f t="shared" si="31"/>
        <v>-67.200000000069849</v>
      </c>
      <c r="AL47" s="19">
        <f>AL48+AL55+AL81+AL110</f>
        <v>888343.9</v>
      </c>
      <c r="AM47" s="19">
        <f>AM48+AM55+AM81+AM110</f>
        <v>795211.20000000007</v>
      </c>
      <c r="AN47" s="19">
        <f>AN48+AN55+AN81+AN110</f>
        <v>785418.10000000009</v>
      </c>
      <c r="AO47" s="51">
        <f t="shared" si="33"/>
        <v>37964.09999999986</v>
      </c>
      <c r="AP47" s="51">
        <f t="shared" si="34"/>
        <v>0</v>
      </c>
      <c r="AQ47" s="51">
        <f t="shared" si="35"/>
        <v>0</v>
      </c>
      <c r="AR47" s="19">
        <f>AR48+AR55+AR81+AR110</f>
        <v>926307.99999999988</v>
      </c>
      <c r="AS47" s="19">
        <f t="shared" ref="AS47:AU47" si="121">AS48+AS55+AS81+AS110</f>
        <v>795211.20000000007</v>
      </c>
      <c r="AT47" s="19">
        <f t="shared" si="121"/>
        <v>785418.10000000009</v>
      </c>
      <c r="AU47" s="19">
        <f t="shared" si="121"/>
        <v>709339.49999999988</v>
      </c>
      <c r="AV47" s="51">
        <f t="shared" si="38"/>
        <v>-125348.09999999998</v>
      </c>
      <c r="AW47" s="51">
        <f t="shared" si="39"/>
        <v>-99022.5</v>
      </c>
      <c r="AX47" s="19">
        <f>AX48+AX55+AX81+AX110</f>
        <v>910470.7</v>
      </c>
      <c r="AY47" s="19">
        <f>AY48+AY55+AY81+AY110</f>
        <v>800959.89999999991</v>
      </c>
      <c r="AZ47" s="19">
        <f>AZ48+AZ55+AZ81+AZ110</f>
        <v>696188.70000000007</v>
      </c>
      <c r="BA47" s="19">
        <f>BA48+BA55+BA81+BA110</f>
        <v>692388.99999999988</v>
      </c>
    </row>
    <row r="48" spans="1:53" s="6" customFormat="1" ht="37.9" customHeight="1" x14ac:dyDescent="0.2">
      <c r="A48" s="29" t="s">
        <v>54</v>
      </c>
      <c r="B48" s="20" t="s">
        <v>89</v>
      </c>
      <c r="C48" s="19">
        <f t="shared" ref="C48" si="122">C49+C51</f>
        <v>176443.80000000002</v>
      </c>
      <c r="D48" s="19">
        <f>D49+D51</f>
        <v>216403.30000000002</v>
      </c>
      <c r="E48" s="19">
        <f t="shared" ref="E48:I48" si="123">E49+E51</f>
        <v>199561</v>
      </c>
      <c r="F48" s="19">
        <f>F49+F51+F53</f>
        <v>216403.30000000002</v>
      </c>
      <c r="G48" s="19">
        <f t="shared" si="123"/>
        <v>172363.1</v>
      </c>
      <c r="H48" s="19">
        <f t="shared" si="123"/>
        <v>148738.70000000001</v>
      </c>
      <c r="I48" s="19">
        <f t="shared" si="123"/>
        <v>142169.1</v>
      </c>
      <c r="J48" s="51">
        <f t="shared" si="12"/>
        <v>0</v>
      </c>
      <c r="K48" s="51">
        <f t="shared" si="13"/>
        <v>0</v>
      </c>
      <c r="L48" s="51">
        <f t="shared" si="14"/>
        <v>0</v>
      </c>
      <c r="M48" s="19">
        <f t="shared" ref="M48:O48" si="124">M49+M51</f>
        <v>172363.1</v>
      </c>
      <c r="N48" s="19">
        <f t="shared" si="124"/>
        <v>148738.70000000001</v>
      </c>
      <c r="O48" s="19">
        <f t="shared" si="124"/>
        <v>142169.1</v>
      </c>
      <c r="P48" s="51">
        <f t="shared" si="16"/>
        <v>2687.6999999999825</v>
      </c>
      <c r="Q48" s="51">
        <f t="shared" si="17"/>
        <v>0</v>
      </c>
      <c r="R48" s="51">
        <f t="shared" si="18"/>
        <v>-388.89999999999418</v>
      </c>
      <c r="S48" s="19">
        <f>S49+S51+S53</f>
        <v>175050.8</v>
      </c>
      <c r="T48" s="19">
        <f t="shared" ref="T48:U48" si="125">T49+T51+T53</f>
        <v>148738.70000000001</v>
      </c>
      <c r="U48" s="19">
        <f t="shared" si="125"/>
        <v>141780.20000000001</v>
      </c>
      <c r="V48" s="51">
        <f t="shared" si="20"/>
        <v>4939.2999999999884</v>
      </c>
      <c r="W48" s="51">
        <f t="shared" si="21"/>
        <v>0</v>
      </c>
      <c r="X48" s="51">
        <f t="shared" si="22"/>
        <v>0</v>
      </c>
      <c r="Y48" s="19">
        <f t="shared" ref="Y48" si="126">Y49+Y51+Y53</f>
        <v>179990.09999999998</v>
      </c>
      <c r="Z48" s="19">
        <f t="shared" ref="Z48" si="127">Z49+Z51+Z53</f>
        <v>148738.70000000001</v>
      </c>
      <c r="AA48" s="19">
        <f t="shared" ref="AA48" si="128">AA49+AA51+AA53</f>
        <v>141780.20000000001</v>
      </c>
      <c r="AB48" s="19">
        <f t="shared" ref="AB48" si="129">AB49+AB51+AB53</f>
        <v>60820</v>
      </c>
      <c r="AC48" s="51">
        <f t="shared" si="25"/>
        <v>0</v>
      </c>
      <c r="AD48" s="51">
        <f t="shared" si="26"/>
        <v>0</v>
      </c>
      <c r="AE48" s="51">
        <f t="shared" si="27"/>
        <v>0</v>
      </c>
      <c r="AF48" s="19">
        <f t="shared" ref="AF48:AH48" si="130">AF49+AF51+AF53</f>
        <v>179990.09999999998</v>
      </c>
      <c r="AG48" s="19">
        <f t="shared" si="130"/>
        <v>148738.70000000001</v>
      </c>
      <c r="AH48" s="19">
        <f t="shared" si="130"/>
        <v>141780.20000000001</v>
      </c>
      <c r="AI48" s="51">
        <f t="shared" si="29"/>
        <v>0</v>
      </c>
      <c r="AJ48" s="51">
        <f t="shared" si="30"/>
        <v>0</v>
      </c>
      <c r="AK48" s="51">
        <f t="shared" si="31"/>
        <v>0</v>
      </c>
      <c r="AL48" s="19">
        <f t="shared" ref="AL48:AN48" si="131">AL49+AL51+AL53</f>
        <v>179990.09999999998</v>
      </c>
      <c r="AM48" s="19">
        <f t="shared" si="131"/>
        <v>148738.70000000001</v>
      </c>
      <c r="AN48" s="19">
        <f t="shared" si="131"/>
        <v>141780.20000000001</v>
      </c>
      <c r="AO48" s="51">
        <f t="shared" si="33"/>
        <v>20000</v>
      </c>
      <c r="AP48" s="51">
        <f t="shared" si="34"/>
        <v>0</v>
      </c>
      <c r="AQ48" s="51">
        <f t="shared" si="35"/>
        <v>0</v>
      </c>
      <c r="AR48" s="19">
        <f>AR49+AR51+AR53</f>
        <v>199990.09999999998</v>
      </c>
      <c r="AS48" s="19">
        <f t="shared" ref="AS48:AU48" si="132">AS49+AS51+AS53</f>
        <v>148738.70000000001</v>
      </c>
      <c r="AT48" s="19">
        <f t="shared" si="132"/>
        <v>141780.20000000001</v>
      </c>
      <c r="AU48" s="19">
        <f t="shared" si="132"/>
        <v>150815.29999999999</v>
      </c>
      <c r="AV48" s="51">
        <f t="shared" si="38"/>
        <v>-16385.299999999988</v>
      </c>
      <c r="AW48" s="51">
        <f t="shared" si="39"/>
        <v>-5460.5</v>
      </c>
      <c r="AX48" s="19">
        <f>AX49+AX51+AX53</f>
        <v>199990.09999999998</v>
      </c>
      <c r="AY48" s="19">
        <f>AY49+AY51+AY53</f>
        <v>183604.8</v>
      </c>
      <c r="AZ48" s="19">
        <f t="shared" ref="AZ48:BA48" si="133">AZ49+AZ51+AZ53</f>
        <v>143278.20000000001</v>
      </c>
      <c r="BA48" s="19">
        <f t="shared" si="133"/>
        <v>139036.70000000001</v>
      </c>
    </row>
    <row r="49" spans="1:53" s="14" customFormat="1" ht="30.6" customHeight="1" x14ac:dyDescent="0.2">
      <c r="A49" s="29" t="s">
        <v>30</v>
      </c>
      <c r="B49" s="20" t="s">
        <v>90</v>
      </c>
      <c r="C49" s="19">
        <f t="shared" ref="C49:I51" si="134">C50</f>
        <v>176394.6</v>
      </c>
      <c r="D49" s="19">
        <f t="shared" si="134"/>
        <v>183734.6</v>
      </c>
      <c r="E49" s="19">
        <f t="shared" si="134"/>
        <v>166892.29999999999</v>
      </c>
      <c r="F49" s="19">
        <f t="shared" si="134"/>
        <v>183734.6</v>
      </c>
      <c r="G49" s="19">
        <f t="shared" si="134"/>
        <v>172363.1</v>
      </c>
      <c r="H49" s="19">
        <f t="shared" si="134"/>
        <v>148738.70000000001</v>
      </c>
      <c r="I49" s="19">
        <f t="shared" si="134"/>
        <v>142169.1</v>
      </c>
      <c r="J49" s="51">
        <f t="shared" si="12"/>
        <v>0</v>
      </c>
      <c r="K49" s="51">
        <f t="shared" si="13"/>
        <v>0</v>
      </c>
      <c r="L49" s="51">
        <f t="shared" si="14"/>
        <v>0</v>
      </c>
      <c r="M49" s="19">
        <f t="shared" ref="M49:O51" si="135">M50</f>
        <v>172363.1</v>
      </c>
      <c r="N49" s="19">
        <f t="shared" si="135"/>
        <v>148738.70000000001</v>
      </c>
      <c r="O49" s="19">
        <f t="shared" si="135"/>
        <v>142169.1</v>
      </c>
      <c r="P49" s="51">
        <f t="shared" si="16"/>
        <v>2687.6999999999825</v>
      </c>
      <c r="Q49" s="51">
        <f t="shared" si="17"/>
        <v>0</v>
      </c>
      <c r="R49" s="51">
        <f t="shared" si="18"/>
        <v>-388.89999999999418</v>
      </c>
      <c r="S49" s="19">
        <f t="shared" ref="S49:U51" si="136">S50</f>
        <v>175050.8</v>
      </c>
      <c r="T49" s="19">
        <f t="shared" si="136"/>
        <v>148738.70000000001</v>
      </c>
      <c r="U49" s="19">
        <f t="shared" si="136"/>
        <v>141780.20000000001</v>
      </c>
      <c r="V49" s="51">
        <f t="shared" si="20"/>
        <v>0</v>
      </c>
      <c r="W49" s="51">
        <f t="shared" si="21"/>
        <v>0</v>
      </c>
      <c r="X49" s="51">
        <f t="shared" si="22"/>
        <v>0</v>
      </c>
      <c r="Y49" s="19">
        <f t="shared" ref="Y49:AB51" si="137">Y50</f>
        <v>175050.8</v>
      </c>
      <c r="Z49" s="19">
        <f t="shared" si="137"/>
        <v>148738.70000000001</v>
      </c>
      <c r="AA49" s="19">
        <f t="shared" si="137"/>
        <v>141780.20000000001</v>
      </c>
      <c r="AB49" s="64">
        <f t="shared" si="137"/>
        <v>58350.400000000001</v>
      </c>
      <c r="AC49" s="51">
        <f t="shared" si="25"/>
        <v>0</v>
      </c>
      <c r="AD49" s="51">
        <f t="shared" si="26"/>
        <v>0</v>
      </c>
      <c r="AE49" s="51">
        <f t="shared" si="27"/>
        <v>0</v>
      </c>
      <c r="AF49" s="19">
        <f t="shared" ref="AF49:AH51" si="138">AF50</f>
        <v>175050.8</v>
      </c>
      <c r="AG49" s="19">
        <f t="shared" si="138"/>
        <v>148738.70000000001</v>
      </c>
      <c r="AH49" s="19">
        <f t="shared" si="138"/>
        <v>141780.20000000001</v>
      </c>
      <c r="AI49" s="51">
        <f t="shared" si="29"/>
        <v>0</v>
      </c>
      <c r="AJ49" s="51">
        <f t="shared" si="30"/>
        <v>0</v>
      </c>
      <c r="AK49" s="51">
        <f t="shared" si="31"/>
        <v>0</v>
      </c>
      <c r="AL49" s="19">
        <f t="shared" ref="AL49:AN51" si="139">AL50</f>
        <v>175050.8</v>
      </c>
      <c r="AM49" s="19">
        <f t="shared" si="139"/>
        <v>148738.70000000001</v>
      </c>
      <c r="AN49" s="19">
        <f t="shared" si="139"/>
        <v>141780.20000000001</v>
      </c>
      <c r="AO49" s="51">
        <f t="shared" si="33"/>
        <v>0</v>
      </c>
      <c r="AP49" s="51">
        <f t="shared" si="34"/>
        <v>0</v>
      </c>
      <c r="AQ49" s="51">
        <f t="shared" si="35"/>
        <v>0</v>
      </c>
      <c r="AR49" s="19">
        <f t="shared" ref="AR49:AU51" si="140">AR50</f>
        <v>175050.8</v>
      </c>
      <c r="AS49" s="19">
        <f t="shared" si="140"/>
        <v>148738.70000000001</v>
      </c>
      <c r="AT49" s="19">
        <f t="shared" si="140"/>
        <v>141780.20000000001</v>
      </c>
      <c r="AU49" s="19">
        <f t="shared" si="140"/>
        <v>145876</v>
      </c>
      <c r="AV49" s="51">
        <f t="shared" si="38"/>
        <v>8554</v>
      </c>
      <c r="AW49" s="51">
        <f t="shared" si="39"/>
        <v>-5460.5</v>
      </c>
      <c r="AX49" s="19">
        <f t="shared" ref="AX49:AX51" si="141">AX50</f>
        <v>175050.8</v>
      </c>
      <c r="AY49" s="19">
        <f t="shared" ref="AY49:BA51" si="142">AY50</f>
        <v>183604.8</v>
      </c>
      <c r="AZ49" s="19">
        <f t="shared" si="142"/>
        <v>143278.20000000001</v>
      </c>
      <c r="BA49" s="19">
        <f t="shared" si="142"/>
        <v>139036.70000000001</v>
      </c>
    </row>
    <row r="50" spans="1:53" s="5" customFormat="1" ht="58.9" customHeight="1" x14ac:dyDescent="0.2">
      <c r="A50" s="11" t="s">
        <v>104</v>
      </c>
      <c r="B50" s="20" t="s">
        <v>105</v>
      </c>
      <c r="C50" s="18">
        <v>176394.6</v>
      </c>
      <c r="D50" s="18">
        <v>183734.6</v>
      </c>
      <c r="E50" s="18">
        <v>166892.29999999999</v>
      </c>
      <c r="F50" s="18">
        <v>183734.6</v>
      </c>
      <c r="G50" s="18">
        <v>172363.1</v>
      </c>
      <c r="H50" s="18">
        <v>148738.70000000001</v>
      </c>
      <c r="I50" s="18">
        <v>142169.1</v>
      </c>
      <c r="J50" s="51">
        <f t="shared" si="12"/>
        <v>0</v>
      </c>
      <c r="K50" s="51">
        <f t="shared" si="13"/>
        <v>0</v>
      </c>
      <c r="L50" s="51">
        <f t="shared" si="14"/>
        <v>0</v>
      </c>
      <c r="M50" s="18">
        <v>172363.1</v>
      </c>
      <c r="N50" s="18">
        <v>148738.70000000001</v>
      </c>
      <c r="O50" s="18">
        <v>142169.1</v>
      </c>
      <c r="P50" s="51">
        <f t="shared" si="16"/>
        <v>2687.6999999999825</v>
      </c>
      <c r="Q50" s="51">
        <f t="shared" si="17"/>
        <v>0</v>
      </c>
      <c r="R50" s="51">
        <f t="shared" si="18"/>
        <v>-388.89999999999418</v>
      </c>
      <c r="S50" s="18">
        <v>175050.8</v>
      </c>
      <c r="T50" s="18">
        <v>148738.70000000001</v>
      </c>
      <c r="U50" s="18">
        <v>141780.20000000001</v>
      </c>
      <c r="V50" s="51">
        <f t="shared" si="20"/>
        <v>0</v>
      </c>
      <c r="W50" s="51">
        <f t="shared" si="21"/>
        <v>0</v>
      </c>
      <c r="X50" s="51">
        <f t="shared" si="22"/>
        <v>0</v>
      </c>
      <c r="Y50" s="18">
        <v>175050.8</v>
      </c>
      <c r="Z50" s="18">
        <v>148738.70000000001</v>
      </c>
      <c r="AA50" s="18">
        <v>141780.20000000001</v>
      </c>
      <c r="AB50" s="65">
        <v>58350.400000000001</v>
      </c>
      <c r="AC50" s="51">
        <f t="shared" si="25"/>
        <v>0</v>
      </c>
      <c r="AD50" s="51">
        <f t="shared" si="26"/>
        <v>0</v>
      </c>
      <c r="AE50" s="51">
        <f t="shared" si="27"/>
        <v>0</v>
      </c>
      <c r="AF50" s="18">
        <v>175050.8</v>
      </c>
      <c r="AG50" s="18">
        <v>148738.70000000001</v>
      </c>
      <c r="AH50" s="18">
        <v>141780.20000000001</v>
      </c>
      <c r="AI50" s="51">
        <f t="shared" si="29"/>
        <v>0</v>
      </c>
      <c r="AJ50" s="51">
        <f t="shared" si="30"/>
        <v>0</v>
      </c>
      <c r="AK50" s="51">
        <f t="shared" si="31"/>
        <v>0</v>
      </c>
      <c r="AL50" s="18">
        <v>175050.8</v>
      </c>
      <c r="AM50" s="18">
        <v>148738.70000000001</v>
      </c>
      <c r="AN50" s="18">
        <v>141780.20000000001</v>
      </c>
      <c r="AO50" s="51">
        <f t="shared" si="33"/>
        <v>0</v>
      </c>
      <c r="AP50" s="51">
        <f t="shared" si="34"/>
        <v>0</v>
      </c>
      <c r="AQ50" s="51">
        <f t="shared" si="35"/>
        <v>0</v>
      </c>
      <c r="AR50" s="18">
        <v>175050.8</v>
      </c>
      <c r="AS50" s="18">
        <v>148738.70000000001</v>
      </c>
      <c r="AT50" s="18">
        <v>141780.20000000001</v>
      </c>
      <c r="AU50" s="18">
        <v>145876</v>
      </c>
      <c r="AV50" s="51">
        <f t="shared" si="38"/>
        <v>8554</v>
      </c>
      <c r="AW50" s="51">
        <f t="shared" si="39"/>
        <v>-5460.5</v>
      </c>
      <c r="AX50" s="18">
        <v>175050.8</v>
      </c>
      <c r="AY50" s="18">
        <v>183604.8</v>
      </c>
      <c r="AZ50" s="18">
        <v>143278.20000000001</v>
      </c>
      <c r="BA50" s="18">
        <v>139036.70000000001</v>
      </c>
    </row>
    <row r="51" spans="1:53" s="14" customFormat="1" ht="29.45" customHeight="1" x14ac:dyDescent="0.2">
      <c r="A51" s="29" t="s">
        <v>134</v>
      </c>
      <c r="B51" s="20" t="s">
        <v>135</v>
      </c>
      <c r="C51" s="19">
        <f t="shared" si="134"/>
        <v>49.2</v>
      </c>
      <c r="D51" s="19">
        <f t="shared" si="134"/>
        <v>32668.7</v>
      </c>
      <c r="E51" s="19">
        <f t="shared" si="134"/>
        <v>32668.7</v>
      </c>
      <c r="F51" s="19">
        <f t="shared" si="134"/>
        <v>0</v>
      </c>
      <c r="G51" s="19">
        <f t="shared" si="134"/>
        <v>0</v>
      </c>
      <c r="H51" s="19">
        <f t="shared" si="134"/>
        <v>0</v>
      </c>
      <c r="I51" s="19">
        <f t="shared" si="134"/>
        <v>0</v>
      </c>
      <c r="J51" s="51">
        <f t="shared" si="12"/>
        <v>0</v>
      </c>
      <c r="K51" s="51">
        <f t="shared" si="13"/>
        <v>0</v>
      </c>
      <c r="L51" s="51">
        <f t="shared" si="14"/>
        <v>0</v>
      </c>
      <c r="M51" s="19">
        <f t="shared" si="135"/>
        <v>0</v>
      </c>
      <c r="N51" s="19">
        <f t="shared" si="135"/>
        <v>0</v>
      </c>
      <c r="O51" s="19">
        <f t="shared" si="135"/>
        <v>0</v>
      </c>
      <c r="P51" s="51">
        <f t="shared" si="16"/>
        <v>0</v>
      </c>
      <c r="Q51" s="51">
        <f t="shared" si="17"/>
        <v>0</v>
      </c>
      <c r="R51" s="51">
        <f t="shared" si="18"/>
        <v>0</v>
      </c>
      <c r="S51" s="19">
        <f t="shared" si="136"/>
        <v>0</v>
      </c>
      <c r="T51" s="19">
        <f t="shared" si="136"/>
        <v>0</v>
      </c>
      <c r="U51" s="19">
        <f t="shared" si="136"/>
        <v>0</v>
      </c>
      <c r="V51" s="51">
        <f t="shared" si="20"/>
        <v>0</v>
      </c>
      <c r="W51" s="51">
        <f t="shared" si="21"/>
        <v>0</v>
      </c>
      <c r="X51" s="51">
        <f t="shared" si="22"/>
        <v>0</v>
      </c>
      <c r="Y51" s="19">
        <f t="shared" si="137"/>
        <v>0</v>
      </c>
      <c r="Z51" s="19">
        <f t="shared" si="137"/>
        <v>0</v>
      </c>
      <c r="AA51" s="19">
        <f t="shared" si="137"/>
        <v>0</v>
      </c>
      <c r="AB51" s="64"/>
      <c r="AC51" s="51">
        <f t="shared" si="25"/>
        <v>0</v>
      </c>
      <c r="AD51" s="51">
        <f t="shared" si="26"/>
        <v>0</v>
      </c>
      <c r="AE51" s="51">
        <f t="shared" si="27"/>
        <v>0</v>
      </c>
      <c r="AF51" s="19">
        <f t="shared" si="138"/>
        <v>0</v>
      </c>
      <c r="AG51" s="19">
        <f t="shared" si="138"/>
        <v>0</v>
      </c>
      <c r="AH51" s="19">
        <f t="shared" si="138"/>
        <v>0</v>
      </c>
      <c r="AI51" s="51">
        <f t="shared" si="29"/>
        <v>0</v>
      </c>
      <c r="AJ51" s="51">
        <f t="shared" si="30"/>
        <v>0</v>
      </c>
      <c r="AK51" s="51">
        <f t="shared" si="31"/>
        <v>0</v>
      </c>
      <c r="AL51" s="19">
        <f t="shared" si="139"/>
        <v>0</v>
      </c>
      <c r="AM51" s="19">
        <f t="shared" si="139"/>
        <v>0</v>
      </c>
      <c r="AN51" s="19">
        <f t="shared" si="139"/>
        <v>0</v>
      </c>
      <c r="AO51" s="51">
        <f t="shared" si="33"/>
        <v>20000</v>
      </c>
      <c r="AP51" s="51">
        <f t="shared" si="34"/>
        <v>0</v>
      </c>
      <c r="AQ51" s="51">
        <f t="shared" si="35"/>
        <v>0</v>
      </c>
      <c r="AR51" s="19">
        <f t="shared" si="140"/>
        <v>20000</v>
      </c>
      <c r="AS51" s="19">
        <f t="shared" si="140"/>
        <v>0</v>
      </c>
      <c r="AT51" s="19">
        <f t="shared" si="140"/>
        <v>0</v>
      </c>
      <c r="AU51" s="19">
        <f t="shared" si="140"/>
        <v>0</v>
      </c>
      <c r="AV51" s="51">
        <f t="shared" si="38"/>
        <v>-20000</v>
      </c>
      <c r="AW51" s="51">
        <f t="shared" si="39"/>
        <v>0</v>
      </c>
      <c r="AX51" s="19">
        <f t="shared" si="141"/>
        <v>20000</v>
      </c>
      <c r="AY51" s="19">
        <f t="shared" si="142"/>
        <v>0</v>
      </c>
      <c r="AZ51" s="19">
        <f t="shared" si="142"/>
        <v>0</v>
      </c>
      <c r="BA51" s="19">
        <f t="shared" si="142"/>
        <v>0</v>
      </c>
    </row>
    <row r="52" spans="1:53" s="5" customFormat="1" ht="62.45" customHeight="1" x14ac:dyDescent="0.2">
      <c r="A52" s="11" t="s">
        <v>133</v>
      </c>
      <c r="B52" s="20" t="s">
        <v>136</v>
      </c>
      <c r="C52" s="18">
        <v>49.2</v>
      </c>
      <c r="D52" s="18">
        <v>32668.7</v>
      </c>
      <c r="E52" s="18">
        <v>32668.7</v>
      </c>
      <c r="F52" s="18"/>
      <c r="G52" s="18"/>
      <c r="H52" s="18"/>
      <c r="I52" s="18"/>
      <c r="J52" s="51">
        <f t="shared" si="12"/>
        <v>0</v>
      </c>
      <c r="K52" s="51">
        <f t="shared" si="13"/>
        <v>0</v>
      </c>
      <c r="L52" s="51">
        <f t="shared" si="14"/>
        <v>0</v>
      </c>
      <c r="M52" s="18"/>
      <c r="N52" s="18"/>
      <c r="O52" s="18"/>
      <c r="P52" s="51">
        <f t="shared" si="16"/>
        <v>0</v>
      </c>
      <c r="Q52" s="51">
        <f t="shared" si="17"/>
        <v>0</v>
      </c>
      <c r="R52" s="51">
        <f t="shared" si="18"/>
        <v>0</v>
      </c>
      <c r="S52" s="18"/>
      <c r="T52" s="18"/>
      <c r="U52" s="18"/>
      <c r="V52" s="51">
        <f t="shared" si="20"/>
        <v>0</v>
      </c>
      <c r="W52" s="51">
        <f t="shared" si="21"/>
        <v>0</v>
      </c>
      <c r="X52" s="51">
        <f t="shared" si="22"/>
        <v>0</v>
      </c>
      <c r="Y52" s="18"/>
      <c r="Z52" s="18"/>
      <c r="AA52" s="18"/>
      <c r="AB52" s="65"/>
      <c r="AC52" s="51">
        <f t="shared" si="25"/>
        <v>0</v>
      </c>
      <c r="AD52" s="51">
        <f t="shared" si="26"/>
        <v>0</v>
      </c>
      <c r="AE52" s="51">
        <f t="shared" si="27"/>
        <v>0</v>
      </c>
      <c r="AF52" s="18"/>
      <c r="AG52" s="18"/>
      <c r="AH52" s="18"/>
      <c r="AI52" s="51">
        <f t="shared" si="29"/>
        <v>0</v>
      </c>
      <c r="AJ52" s="51">
        <f t="shared" si="30"/>
        <v>0</v>
      </c>
      <c r="AK52" s="51">
        <f t="shared" si="31"/>
        <v>0</v>
      </c>
      <c r="AL52" s="18"/>
      <c r="AM52" s="18"/>
      <c r="AN52" s="18"/>
      <c r="AO52" s="51">
        <f t="shared" si="33"/>
        <v>20000</v>
      </c>
      <c r="AP52" s="51">
        <f t="shared" si="34"/>
        <v>0</v>
      </c>
      <c r="AQ52" s="51">
        <f t="shared" si="35"/>
        <v>0</v>
      </c>
      <c r="AR52" s="18">
        <v>20000</v>
      </c>
      <c r="AS52" s="18"/>
      <c r="AT52" s="18"/>
      <c r="AU52" s="18"/>
      <c r="AV52" s="51">
        <f t="shared" si="38"/>
        <v>-20000</v>
      </c>
      <c r="AW52" s="51">
        <f t="shared" si="39"/>
        <v>0</v>
      </c>
      <c r="AX52" s="18">
        <v>20000</v>
      </c>
      <c r="AY52" s="18"/>
      <c r="AZ52" s="18"/>
      <c r="BA52" s="18"/>
    </row>
    <row r="53" spans="1:53" s="16" customFormat="1" ht="16.149999999999999" customHeight="1" x14ac:dyDescent="0.2">
      <c r="A53" s="29" t="s">
        <v>201</v>
      </c>
      <c r="B53" s="20" t="s">
        <v>203</v>
      </c>
      <c r="C53" s="19"/>
      <c r="D53" s="19"/>
      <c r="E53" s="19"/>
      <c r="F53" s="19">
        <f>F54</f>
        <v>32668.7</v>
      </c>
      <c r="G53" s="19"/>
      <c r="H53" s="19"/>
      <c r="I53" s="19"/>
      <c r="J53" s="51"/>
      <c r="K53" s="51"/>
      <c r="L53" s="51"/>
      <c r="M53" s="19"/>
      <c r="N53" s="19"/>
      <c r="O53" s="19"/>
      <c r="P53" s="51"/>
      <c r="Q53" s="51"/>
      <c r="R53" s="51"/>
      <c r="S53" s="19">
        <f>S54</f>
        <v>0</v>
      </c>
      <c r="T53" s="19">
        <f t="shared" ref="T53:U53" si="143">T54</f>
        <v>0</v>
      </c>
      <c r="U53" s="19">
        <f t="shared" si="143"/>
        <v>0</v>
      </c>
      <c r="V53" s="51">
        <f t="shared" si="20"/>
        <v>4939.3</v>
      </c>
      <c r="W53" s="51">
        <f t="shared" si="21"/>
        <v>0</v>
      </c>
      <c r="X53" s="51">
        <f t="shared" si="22"/>
        <v>0</v>
      </c>
      <c r="Y53" s="19">
        <f t="shared" ref="Y53" si="144">Y54</f>
        <v>4939.3</v>
      </c>
      <c r="Z53" s="19">
        <f t="shared" ref="Z53" si="145">Z54</f>
        <v>0</v>
      </c>
      <c r="AA53" s="19">
        <f t="shared" ref="AA53" si="146">AA54</f>
        <v>0</v>
      </c>
      <c r="AB53" s="64">
        <f t="shared" ref="AB53" si="147">AB54</f>
        <v>2469.6</v>
      </c>
      <c r="AC53" s="51">
        <f t="shared" si="25"/>
        <v>0</v>
      </c>
      <c r="AD53" s="51">
        <f t="shared" si="26"/>
        <v>0</v>
      </c>
      <c r="AE53" s="51">
        <f t="shared" si="27"/>
        <v>0</v>
      </c>
      <c r="AF53" s="19">
        <f t="shared" ref="AF53:AH53" si="148">AF54</f>
        <v>4939.3</v>
      </c>
      <c r="AG53" s="19">
        <f t="shared" si="148"/>
        <v>0</v>
      </c>
      <c r="AH53" s="19">
        <f t="shared" si="148"/>
        <v>0</v>
      </c>
      <c r="AI53" s="51">
        <f t="shared" si="29"/>
        <v>0</v>
      </c>
      <c r="AJ53" s="51">
        <f t="shared" si="30"/>
        <v>0</v>
      </c>
      <c r="AK53" s="51">
        <f t="shared" si="31"/>
        <v>0</v>
      </c>
      <c r="AL53" s="19">
        <f t="shared" ref="AL53:AN53" si="149">AL54</f>
        <v>4939.3</v>
      </c>
      <c r="AM53" s="19">
        <f t="shared" si="149"/>
        <v>0</v>
      </c>
      <c r="AN53" s="19">
        <f t="shared" si="149"/>
        <v>0</v>
      </c>
      <c r="AO53" s="51">
        <f t="shared" si="33"/>
        <v>0</v>
      </c>
      <c r="AP53" s="51">
        <f t="shared" si="34"/>
        <v>0</v>
      </c>
      <c r="AQ53" s="51">
        <f t="shared" si="35"/>
        <v>0</v>
      </c>
      <c r="AR53" s="19">
        <f t="shared" ref="AR53:AU53" si="150">AR54</f>
        <v>4939.3</v>
      </c>
      <c r="AS53" s="19">
        <f t="shared" si="150"/>
        <v>0</v>
      </c>
      <c r="AT53" s="19">
        <f t="shared" si="150"/>
        <v>0</v>
      </c>
      <c r="AU53" s="19">
        <f t="shared" si="150"/>
        <v>4939.3</v>
      </c>
      <c r="AV53" s="51">
        <f t="shared" si="38"/>
        <v>-4939.3</v>
      </c>
      <c r="AW53" s="51">
        <f t="shared" si="39"/>
        <v>0</v>
      </c>
      <c r="AX53" s="19">
        <f t="shared" ref="AX53" si="151">AX54</f>
        <v>4939.3</v>
      </c>
      <c r="AY53" s="19">
        <f t="shared" ref="AY53:BA53" si="152">AY54</f>
        <v>0</v>
      </c>
      <c r="AZ53" s="19">
        <f t="shared" si="152"/>
        <v>0</v>
      </c>
      <c r="BA53" s="19">
        <f t="shared" si="152"/>
        <v>0</v>
      </c>
    </row>
    <row r="54" spans="1:53" s="5" customFormat="1" ht="34.15" customHeight="1" x14ac:dyDescent="0.2">
      <c r="A54" s="11" t="s">
        <v>202</v>
      </c>
      <c r="B54" s="20" t="s">
        <v>204</v>
      </c>
      <c r="C54" s="18"/>
      <c r="D54" s="18"/>
      <c r="E54" s="18"/>
      <c r="F54" s="18">
        <v>32668.7</v>
      </c>
      <c r="G54" s="18"/>
      <c r="H54" s="18"/>
      <c r="I54" s="18"/>
      <c r="J54" s="51"/>
      <c r="K54" s="51"/>
      <c r="L54" s="51"/>
      <c r="M54" s="18"/>
      <c r="N54" s="18"/>
      <c r="O54" s="18"/>
      <c r="P54" s="51"/>
      <c r="Q54" s="51"/>
      <c r="R54" s="51"/>
      <c r="S54" s="18"/>
      <c r="T54" s="18"/>
      <c r="U54" s="18"/>
      <c r="V54" s="51">
        <f t="shared" si="20"/>
        <v>4939.3</v>
      </c>
      <c r="W54" s="51">
        <f t="shared" si="21"/>
        <v>0</v>
      </c>
      <c r="X54" s="51">
        <f t="shared" si="22"/>
        <v>0</v>
      </c>
      <c r="Y54" s="18">
        <v>4939.3</v>
      </c>
      <c r="Z54" s="18"/>
      <c r="AA54" s="18"/>
      <c r="AB54" s="65">
        <v>2469.6</v>
      </c>
      <c r="AC54" s="51">
        <f t="shared" si="25"/>
        <v>0</v>
      </c>
      <c r="AD54" s="51">
        <f t="shared" si="26"/>
        <v>0</v>
      </c>
      <c r="AE54" s="51">
        <f t="shared" si="27"/>
        <v>0</v>
      </c>
      <c r="AF54" s="18">
        <v>4939.3</v>
      </c>
      <c r="AG54" s="18"/>
      <c r="AH54" s="18"/>
      <c r="AI54" s="51">
        <f t="shared" si="29"/>
        <v>0</v>
      </c>
      <c r="AJ54" s="51">
        <f t="shared" si="30"/>
        <v>0</v>
      </c>
      <c r="AK54" s="51">
        <f t="shared" si="31"/>
        <v>0</v>
      </c>
      <c r="AL54" s="18">
        <v>4939.3</v>
      </c>
      <c r="AM54" s="18"/>
      <c r="AN54" s="18"/>
      <c r="AO54" s="51">
        <f t="shared" si="33"/>
        <v>0</v>
      </c>
      <c r="AP54" s="51">
        <f t="shared" si="34"/>
        <v>0</v>
      </c>
      <c r="AQ54" s="51">
        <f t="shared" si="35"/>
        <v>0</v>
      </c>
      <c r="AR54" s="18">
        <v>4939.3</v>
      </c>
      <c r="AS54" s="18"/>
      <c r="AT54" s="18"/>
      <c r="AU54" s="18">
        <v>4939.3</v>
      </c>
      <c r="AV54" s="51">
        <f t="shared" si="38"/>
        <v>-4939.3</v>
      </c>
      <c r="AW54" s="51">
        <f t="shared" si="39"/>
        <v>0</v>
      </c>
      <c r="AX54" s="18">
        <v>4939.3</v>
      </c>
      <c r="AY54" s="18"/>
      <c r="AZ54" s="18"/>
      <c r="BA54" s="18"/>
    </row>
    <row r="55" spans="1:53" s="6" customFormat="1" ht="43.15" customHeight="1" x14ac:dyDescent="0.2">
      <c r="A55" s="29" t="s">
        <v>31</v>
      </c>
      <c r="B55" s="20" t="s">
        <v>91</v>
      </c>
      <c r="C55" s="88">
        <f>SUM(C57:C67)</f>
        <v>97539.5</v>
      </c>
      <c r="D55" s="88">
        <f>SUM(D57:D67)</f>
        <v>90276.1</v>
      </c>
      <c r="E55" s="88">
        <f>SUM(E57:E67)</f>
        <v>66021.400000000009</v>
      </c>
      <c r="F55" s="88">
        <f t="shared" ref="F55" si="153">SUM(F57:F67)</f>
        <v>88267.6</v>
      </c>
      <c r="G55" s="88">
        <f>SUM(G56:G67)</f>
        <v>44103</v>
      </c>
      <c r="H55" s="88">
        <f t="shared" ref="H55:I55" si="154">SUM(H56:H67)</f>
        <v>0</v>
      </c>
      <c r="I55" s="88">
        <f t="shared" si="154"/>
        <v>0</v>
      </c>
      <c r="J55" s="51">
        <f t="shared" si="12"/>
        <v>63118.633159999998</v>
      </c>
      <c r="K55" s="51">
        <f t="shared" si="13"/>
        <v>56718.816799999993</v>
      </c>
      <c r="L55" s="51">
        <f t="shared" si="14"/>
        <v>51272.6</v>
      </c>
      <c r="M55" s="88">
        <f t="shared" ref="M55:O55" si="155">SUM(M56:M67)</f>
        <v>107221.63316</v>
      </c>
      <c r="N55" s="88">
        <f t="shared" si="155"/>
        <v>56718.816799999993</v>
      </c>
      <c r="O55" s="88">
        <f t="shared" si="155"/>
        <v>51272.6</v>
      </c>
      <c r="P55" s="51">
        <f t="shared" si="16"/>
        <v>-890.30281999999715</v>
      </c>
      <c r="Q55" s="51">
        <f t="shared" si="17"/>
        <v>116.10000000000582</v>
      </c>
      <c r="R55" s="51">
        <f t="shared" si="18"/>
        <v>61.5</v>
      </c>
      <c r="S55" s="88">
        <f t="shared" ref="S55:U55" si="156">SUM(S56:S67)</f>
        <v>106331.33034</v>
      </c>
      <c r="T55" s="88">
        <f t="shared" si="156"/>
        <v>56834.916799999999</v>
      </c>
      <c r="U55" s="88">
        <f t="shared" si="156"/>
        <v>51334.1</v>
      </c>
      <c r="V55" s="51">
        <f t="shared" si="20"/>
        <v>-3357.5303400000121</v>
      </c>
      <c r="W55" s="51">
        <f t="shared" si="21"/>
        <v>-1741.4167999999991</v>
      </c>
      <c r="X55" s="51">
        <f t="shared" si="22"/>
        <v>0</v>
      </c>
      <c r="Y55" s="88">
        <f t="shared" ref="Y55:AF55" si="157">SUM(Y56:Y67)</f>
        <v>102973.79999999999</v>
      </c>
      <c r="Z55" s="88">
        <f t="shared" si="157"/>
        <v>55093.5</v>
      </c>
      <c r="AA55" s="88">
        <f t="shared" si="157"/>
        <v>51334.1</v>
      </c>
      <c r="AB55" s="88">
        <f t="shared" si="157"/>
        <v>21388.7</v>
      </c>
      <c r="AC55" s="88">
        <f t="shared" si="157"/>
        <v>-3781.7999999999993</v>
      </c>
      <c r="AD55" s="88">
        <f t="shared" si="157"/>
        <v>0</v>
      </c>
      <c r="AE55" s="88">
        <f t="shared" si="157"/>
        <v>0</v>
      </c>
      <c r="AF55" s="88">
        <f t="shared" si="157"/>
        <v>99192</v>
      </c>
      <c r="AG55" s="88">
        <f>SUM(AG56:AG67)</f>
        <v>55093.5</v>
      </c>
      <c r="AH55" s="88">
        <f>SUM(AH56:AH67)</f>
        <v>51334.1</v>
      </c>
      <c r="AI55" s="51">
        <f t="shared" si="29"/>
        <v>0</v>
      </c>
      <c r="AJ55" s="51">
        <f t="shared" si="30"/>
        <v>0</v>
      </c>
      <c r="AK55" s="51">
        <f t="shared" si="31"/>
        <v>0</v>
      </c>
      <c r="AL55" s="88">
        <f>SUM(AL56:AL67)</f>
        <v>99192</v>
      </c>
      <c r="AM55" s="88">
        <f t="shared" ref="AM55:AN55" si="158">SUM(AM56:AM67)</f>
        <v>55093.5</v>
      </c>
      <c r="AN55" s="88">
        <f t="shared" si="158"/>
        <v>51334.1</v>
      </c>
      <c r="AO55" s="51">
        <f t="shared" si="33"/>
        <v>1737.7999999999884</v>
      </c>
      <c r="AP55" s="51">
        <f t="shared" si="34"/>
        <v>0</v>
      </c>
      <c r="AQ55" s="51">
        <f t="shared" si="35"/>
        <v>0</v>
      </c>
      <c r="AR55" s="88">
        <f>SUM(AR56:AR67)</f>
        <v>100929.79999999999</v>
      </c>
      <c r="AS55" s="88">
        <f t="shared" ref="AS55:AU55" si="159">SUM(AS56:AS67)</f>
        <v>55093.5</v>
      </c>
      <c r="AT55" s="88">
        <f t="shared" si="159"/>
        <v>51334.1</v>
      </c>
      <c r="AU55" s="88">
        <f t="shared" si="159"/>
        <v>74321.299999999988</v>
      </c>
      <c r="AV55" s="51">
        <f t="shared" si="38"/>
        <v>-53676.399999999987</v>
      </c>
      <c r="AW55" s="51">
        <f t="shared" si="39"/>
        <v>-55093.5</v>
      </c>
      <c r="AX55" s="88">
        <f>SUM(AX56:AX67)</f>
        <v>100929.79999999999</v>
      </c>
      <c r="AY55" s="88">
        <f>SUM(AY56:AY67)</f>
        <v>47253.4</v>
      </c>
      <c r="AZ55" s="88">
        <f t="shared" ref="AZ55:BA55" si="160">SUM(AZ56:AZ67)</f>
        <v>0</v>
      </c>
      <c r="BA55" s="88">
        <f t="shared" si="160"/>
        <v>0</v>
      </c>
    </row>
    <row r="56" spans="1:53" s="5" customFormat="1" ht="88.9" hidden="1" customHeight="1" x14ac:dyDescent="0.2">
      <c r="A56" s="11" t="s">
        <v>189</v>
      </c>
      <c r="B56" s="30" t="s">
        <v>190</v>
      </c>
      <c r="C56" s="18"/>
      <c r="D56" s="18"/>
      <c r="E56" s="18"/>
      <c r="F56" s="18"/>
      <c r="G56" s="18"/>
      <c r="H56" s="18"/>
      <c r="I56" s="18"/>
      <c r="J56" s="51">
        <f t="shared" si="12"/>
        <v>0</v>
      </c>
      <c r="K56" s="51">
        <f t="shared" si="13"/>
        <v>1487.5</v>
      </c>
      <c r="L56" s="51">
        <f t="shared" si="14"/>
        <v>1680.6</v>
      </c>
      <c r="M56" s="18"/>
      <c r="N56" s="18">
        <v>1487.5</v>
      </c>
      <c r="O56" s="18">
        <v>1680.6</v>
      </c>
      <c r="P56" s="51">
        <f t="shared" si="16"/>
        <v>0</v>
      </c>
      <c r="Q56" s="51">
        <f t="shared" si="17"/>
        <v>0</v>
      </c>
      <c r="R56" s="51">
        <f t="shared" si="18"/>
        <v>0</v>
      </c>
      <c r="S56" s="18"/>
      <c r="T56" s="18">
        <v>1487.5</v>
      </c>
      <c r="U56" s="18">
        <v>1680.6</v>
      </c>
      <c r="V56" s="51">
        <f t="shared" si="20"/>
        <v>0</v>
      </c>
      <c r="W56" s="51">
        <f t="shared" si="21"/>
        <v>0</v>
      </c>
      <c r="X56" s="51">
        <f t="shared" si="22"/>
        <v>0</v>
      </c>
      <c r="Y56" s="18"/>
      <c r="Z56" s="18">
        <v>1487.5</v>
      </c>
      <c r="AA56" s="18">
        <v>1680.6</v>
      </c>
      <c r="AB56" s="65"/>
      <c r="AC56" s="51">
        <f t="shared" si="25"/>
        <v>0</v>
      </c>
      <c r="AD56" s="51">
        <f t="shared" si="26"/>
        <v>0</v>
      </c>
      <c r="AE56" s="51">
        <f t="shared" si="27"/>
        <v>0</v>
      </c>
      <c r="AF56" s="18"/>
      <c r="AG56" s="18">
        <v>1487.5</v>
      </c>
      <c r="AH56" s="18">
        <v>1680.6</v>
      </c>
      <c r="AI56" s="51">
        <f t="shared" si="29"/>
        <v>0</v>
      </c>
      <c r="AJ56" s="51">
        <f t="shared" si="30"/>
        <v>0</v>
      </c>
      <c r="AK56" s="51">
        <f t="shared" si="31"/>
        <v>0</v>
      </c>
      <c r="AL56" s="18"/>
      <c r="AM56" s="18">
        <v>1487.5</v>
      </c>
      <c r="AN56" s="18">
        <v>1680.6</v>
      </c>
      <c r="AO56" s="51">
        <f t="shared" si="33"/>
        <v>0</v>
      </c>
      <c r="AP56" s="51">
        <f t="shared" si="34"/>
        <v>0</v>
      </c>
      <c r="AQ56" s="51">
        <f t="shared" si="35"/>
        <v>0</v>
      </c>
      <c r="AR56" s="18"/>
      <c r="AS56" s="18">
        <v>1487.5</v>
      </c>
      <c r="AT56" s="18">
        <v>1680.6</v>
      </c>
      <c r="AU56" s="18"/>
      <c r="AV56" s="51">
        <f t="shared" si="38"/>
        <v>0</v>
      </c>
      <c r="AW56" s="51">
        <f t="shared" si="39"/>
        <v>-1487.5</v>
      </c>
      <c r="AX56" s="18"/>
      <c r="AY56" s="18"/>
      <c r="AZ56" s="18"/>
      <c r="BA56" s="18"/>
    </row>
    <row r="57" spans="1:53" s="5" customFormat="1" ht="114.6" customHeight="1" x14ac:dyDescent="0.2">
      <c r="A57" s="11" t="s">
        <v>191</v>
      </c>
      <c r="B57" s="30" t="s">
        <v>98</v>
      </c>
      <c r="C57" s="18">
        <v>2233.6</v>
      </c>
      <c r="D57" s="18">
        <v>3137.5</v>
      </c>
      <c r="E57" s="18">
        <v>671.2</v>
      </c>
      <c r="F57" s="18">
        <v>3137.5</v>
      </c>
      <c r="G57" s="18"/>
      <c r="H57" s="18"/>
      <c r="I57" s="18"/>
      <c r="J57" s="51">
        <f t="shared" si="12"/>
        <v>1568.7</v>
      </c>
      <c r="K57" s="51">
        <f t="shared" si="13"/>
        <v>1568.5</v>
      </c>
      <c r="L57" s="51">
        <f t="shared" si="14"/>
        <v>1500</v>
      </c>
      <c r="M57" s="18">
        <v>1568.7</v>
      </c>
      <c r="N57" s="18">
        <v>1568.5</v>
      </c>
      <c r="O57" s="18">
        <v>1500</v>
      </c>
      <c r="P57" s="51">
        <f t="shared" si="16"/>
        <v>0</v>
      </c>
      <c r="Q57" s="51">
        <f t="shared" si="17"/>
        <v>0</v>
      </c>
      <c r="R57" s="51">
        <f t="shared" si="18"/>
        <v>0</v>
      </c>
      <c r="S57" s="18">
        <v>1568.7</v>
      </c>
      <c r="T57" s="18">
        <v>1568.5</v>
      </c>
      <c r="U57" s="18">
        <v>1500</v>
      </c>
      <c r="V57" s="51">
        <f t="shared" si="20"/>
        <v>0</v>
      </c>
      <c r="W57" s="51">
        <f t="shared" si="21"/>
        <v>0</v>
      </c>
      <c r="X57" s="51">
        <f t="shared" si="22"/>
        <v>0</v>
      </c>
      <c r="Y57" s="18">
        <v>1568.7</v>
      </c>
      <c r="Z57" s="18">
        <v>1568.5</v>
      </c>
      <c r="AA57" s="18">
        <v>1500</v>
      </c>
      <c r="AB57" s="65"/>
      <c r="AC57" s="51">
        <f t="shared" si="25"/>
        <v>0</v>
      </c>
      <c r="AD57" s="51">
        <f t="shared" si="26"/>
        <v>0</v>
      </c>
      <c r="AE57" s="51">
        <f t="shared" si="27"/>
        <v>0</v>
      </c>
      <c r="AF57" s="18">
        <v>1568.7</v>
      </c>
      <c r="AG57" s="18">
        <v>1568.5</v>
      </c>
      <c r="AH57" s="18">
        <v>1500</v>
      </c>
      <c r="AI57" s="51">
        <f t="shared" si="29"/>
        <v>0</v>
      </c>
      <c r="AJ57" s="51">
        <f t="shared" si="30"/>
        <v>0</v>
      </c>
      <c r="AK57" s="51">
        <f t="shared" si="31"/>
        <v>0</v>
      </c>
      <c r="AL57" s="18">
        <v>1568.7</v>
      </c>
      <c r="AM57" s="18">
        <v>1568.5</v>
      </c>
      <c r="AN57" s="18">
        <v>1500</v>
      </c>
      <c r="AO57" s="51">
        <f t="shared" si="33"/>
        <v>0</v>
      </c>
      <c r="AP57" s="51">
        <f t="shared" si="34"/>
        <v>0</v>
      </c>
      <c r="AQ57" s="51">
        <f t="shared" si="35"/>
        <v>0</v>
      </c>
      <c r="AR57" s="18">
        <v>1568.7</v>
      </c>
      <c r="AS57" s="18">
        <v>1568.5</v>
      </c>
      <c r="AT57" s="18">
        <v>1500</v>
      </c>
      <c r="AU57" s="18">
        <v>1568.7</v>
      </c>
      <c r="AV57" s="51">
        <f t="shared" si="38"/>
        <v>-1568.7</v>
      </c>
      <c r="AW57" s="51">
        <f t="shared" si="39"/>
        <v>-1568.5</v>
      </c>
      <c r="AX57" s="18">
        <v>1568.7</v>
      </c>
      <c r="AY57" s="18"/>
      <c r="AZ57" s="18"/>
      <c r="BA57" s="18"/>
    </row>
    <row r="58" spans="1:53" s="5" customFormat="1" ht="84.6" customHeight="1" x14ac:dyDescent="0.2">
      <c r="A58" s="11" t="s">
        <v>188</v>
      </c>
      <c r="B58" s="30" t="s">
        <v>109</v>
      </c>
      <c r="C58" s="18"/>
      <c r="D58" s="18">
        <v>15038.5</v>
      </c>
      <c r="E58" s="18">
        <v>14501.2</v>
      </c>
      <c r="F58" s="18">
        <v>15038.5</v>
      </c>
      <c r="G58" s="18"/>
      <c r="H58" s="18"/>
      <c r="I58" s="18"/>
      <c r="J58" s="51">
        <f t="shared" ref="J58:L59" si="161">M58-G58</f>
        <v>12675.2</v>
      </c>
      <c r="K58" s="51">
        <f t="shared" si="161"/>
        <v>14073.1</v>
      </c>
      <c r="L58" s="51">
        <f t="shared" si="161"/>
        <v>7981.7</v>
      </c>
      <c r="M58" s="18">
        <v>12675.2</v>
      </c>
      <c r="N58" s="18">
        <v>14073.1</v>
      </c>
      <c r="O58" s="18">
        <v>7981.7</v>
      </c>
      <c r="P58" s="51">
        <f t="shared" ref="P58:R59" si="162">S58-M58</f>
        <v>4.1999999999989086</v>
      </c>
      <c r="Q58" s="51">
        <f t="shared" si="162"/>
        <v>12.399999999999636</v>
      </c>
      <c r="R58" s="51">
        <f t="shared" si="162"/>
        <v>0</v>
      </c>
      <c r="S58" s="18">
        <v>12679.4</v>
      </c>
      <c r="T58" s="18">
        <v>14085.5</v>
      </c>
      <c r="U58" s="18">
        <v>7981.7</v>
      </c>
      <c r="V58" s="51">
        <f t="shared" ref="V58:X59" si="163">Y58-S58</f>
        <v>0</v>
      </c>
      <c r="W58" s="51">
        <f t="shared" si="163"/>
        <v>0</v>
      </c>
      <c r="X58" s="51">
        <f t="shared" si="163"/>
        <v>0</v>
      </c>
      <c r="Y58" s="18">
        <v>12679.4</v>
      </c>
      <c r="Z58" s="18">
        <v>14085.5</v>
      </c>
      <c r="AA58" s="18">
        <v>7981.7</v>
      </c>
      <c r="AB58" s="65"/>
      <c r="AC58" s="51">
        <f t="shared" ref="AC58:AE59" si="164">AF58-Y58</f>
        <v>-3781.7999999999993</v>
      </c>
      <c r="AD58" s="51">
        <f t="shared" si="164"/>
        <v>0</v>
      </c>
      <c r="AE58" s="51">
        <f t="shared" si="164"/>
        <v>0</v>
      </c>
      <c r="AF58" s="18">
        <v>8897.6</v>
      </c>
      <c r="AG58" s="18">
        <v>14085.5</v>
      </c>
      <c r="AH58" s="18">
        <v>7981.7</v>
      </c>
      <c r="AI58" s="51">
        <f t="shared" ref="AI58:AK59" si="165">AL58-AF58</f>
        <v>0</v>
      </c>
      <c r="AJ58" s="51">
        <f t="shared" si="165"/>
        <v>0</v>
      </c>
      <c r="AK58" s="51">
        <f t="shared" si="165"/>
        <v>0</v>
      </c>
      <c r="AL58" s="18">
        <v>8897.6</v>
      </c>
      <c r="AM58" s="18">
        <v>14085.5</v>
      </c>
      <c r="AN58" s="18">
        <v>7981.7</v>
      </c>
      <c r="AO58" s="51">
        <f t="shared" si="33"/>
        <v>0</v>
      </c>
      <c r="AP58" s="51">
        <f t="shared" si="34"/>
        <v>0</v>
      </c>
      <c r="AQ58" s="51">
        <f t="shared" si="35"/>
        <v>0</v>
      </c>
      <c r="AR58" s="18">
        <v>8897.6</v>
      </c>
      <c r="AS58" s="18">
        <v>14085.5</v>
      </c>
      <c r="AT58" s="18">
        <v>7981.7</v>
      </c>
      <c r="AU58" s="18">
        <v>8897.6</v>
      </c>
      <c r="AV58" s="51">
        <f t="shared" si="38"/>
        <v>-8897.6</v>
      </c>
      <c r="AW58" s="51">
        <f t="shared" si="39"/>
        <v>-14085.5</v>
      </c>
      <c r="AX58" s="18">
        <v>8897.6</v>
      </c>
      <c r="AY58" s="18"/>
      <c r="AZ58" s="18"/>
      <c r="BA58" s="18"/>
    </row>
    <row r="59" spans="1:53" s="5" customFormat="1" ht="85.9" customHeight="1" x14ac:dyDescent="0.2">
      <c r="A59" s="11" t="s">
        <v>243</v>
      </c>
      <c r="B59" s="30" t="s">
        <v>119</v>
      </c>
      <c r="C59" s="18">
        <v>8544.4</v>
      </c>
      <c r="D59" s="18">
        <v>21243.200000000001</v>
      </c>
      <c r="E59" s="18">
        <v>14675.4</v>
      </c>
      <c r="F59" s="18">
        <v>21243.200000000001</v>
      </c>
      <c r="G59" s="18"/>
      <c r="H59" s="18"/>
      <c r="I59" s="18"/>
      <c r="J59" s="51">
        <f t="shared" si="161"/>
        <v>21607.3</v>
      </c>
      <c r="K59" s="51">
        <f t="shared" si="161"/>
        <v>21185.8</v>
      </c>
      <c r="L59" s="51">
        <f t="shared" si="161"/>
        <v>21826.400000000001</v>
      </c>
      <c r="M59" s="18">
        <v>21607.3</v>
      </c>
      <c r="N59" s="18">
        <v>21185.8</v>
      </c>
      <c r="O59" s="18">
        <v>21826.400000000001</v>
      </c>
      <c r="P59" s="51">
        <f t="shared" si="162"/>
        <v>526.5</v>
      </c>
      <c r="Q59" s="51">
        <f t="shared" si="162"/>
        <v>103.70000000000073</v>
      </c>
      <c r="R59" s="51">
        <f t="shared" si="162"/>
        <v>61.5</v>
      </c>
      <c r="S59" s="18">
        <v>22133.8</v>
      </c>
      <c r="T59" s="18">
        <v>21289.5</v>
      </c>
      <c r="U59" s="18">
        <v>21887.9</v>
      </c>
      <c r="V59" s="51">
        <f t="shared" si="163"/>
        <v>0</v>
      </c>
      <c r="W59" s="51">
        <f t="shared" si="163"/>
        <v>0</v>
      </c>
      <c r="X59" s="51">
        <f t="shared" si="163"/>
        <v>0</v>
      </c>
      <c r="Y59" s="18">
        <v>22133.8</v>
      </c>
      <c r="Z59" s="18">
        <v>21289.5</v>
      </c>
      <c r="AA59" s="18">
        <v>21887.9</v>
      </c>
      <c r="AB59" s="65">
        <v>6027.9</v>
      </c>
      <c r="AC59" s="51">
        <f t="shared" si="164"/>
        <v>0</v>
      </c>
      <c r="AD59" s="51">
        <f t="shared" si="164"/>
        <v>0</v>
      </c>
      <c r="AE59" s="51">
        <f t="shared" si="164"/>
        <v>0</v>
      </c>
      <c r="AF59" s="18">
        <v>22133.8</v>
      </c>
      <c r="AG59" s="18">
        <v>21289.5</v>
      </c>
      <c r="AH59" s="18">
        <v>21887.9</v>
      </c>
      <c r="AI59" s="51">
        <f t="shared" si="165"/>
        <v>0</v>
      </c>
      <c r="AJ59" s="51">
        <f t="shared" si="165"/>
        <v>0</v>
      </c>
      <c r="AK59" s="51">
        <f t="shared" si="165"/>
        <v>0</v>
      </c>
      <c r="AL59" s="18">
        <v>22133.8</v>
      </c>
      <c r="AM59" s="18">
        <v>21289.5</v>
      </c>
      <c r="AN59" s="18">
        <v>21887.9</v>
      </c>
      <c r="AO59" s="51">
        <f t="shared" si="33"/>
        <v>0</v>
      </c>
      <c r="AP59" s="51">
        <f t="shared" si="34"/>
        <v>0</v>
      </c>
      <c r="AQ59" s="51">
        <f t="shared" si="35"/>
        <v>0</v>
      </c>
      <c r="AR59" s="18">
        <v>22133.8</v>
      </c>
      <c r="AS59" s="18">
        <v>21289.5</v>
      </c>
      <c r="AT59" s="18">
        <v>21887.9</v>
      </c>
      <c r="AU59" s="18">
        <v>15231.2</v>
      </c>
      <c r="AV59" s="51">
        <f t="shared" si="38"/>
        <v>-22133.8</v>
      </c>
      <c r="AW59" s="51">
        <f t="shared" si="39"/>
        <v>-21289.5</v>
      </c>
      <c r="AX59" s="18">
        <v>22133.8</v>
      </c>
      <c r="AY59" s="18"/>
      <c r="AZ59" s="18"/>
      <c r="BA59" s="18"/>
    </row>
    <row r="60" spans="1:53" s="5" customFormat="1" ht="87.6" customHeight="1" x14ac:dyDescent="0.2">
      <c r="A60" s="11" t="s">
        <v>192</v>
      </c>
      <c r="B60" s="20" t="s">
        <v>158</v>
      </c>
      <c r="C60" s="18"/>
      <c r="D60" s="18"/>
      <c r="E60" s="18"/>
      <c r="F60" s="18"/>
      <c r="G60" s="18"/>
      <c r="H60" s="18"/>
      <c r="I60" s="18"/>
      <c r="J60" s="51">
        <f t="shared" si="12"/>
        <v>2544.8000000000002</v>
      </c>
      <c r="K60" s="51">
        <f t="shared" si="13"/>
        <v>0</v>
      </c>
      <c r="L60" s="51">
        <f t="shared" si="14"/>
        <v>0</v>
      </c>
      <c r="M60" s="18">
        <v>2544.8000000000002</v>
      </c>
      <c r="N60" s="18"/>
      <c r="O60" s="18"/>
      <c r="P60" s="51">
        <f t="shared" si="16"/>
        <v>0</v>
      </c>
      <c r="Q60" s="51">
        <f t="shared" si="17"/>
        <v>0</v>
      </c>
      <c r="R60" s="51">
        <f t="shared" si="18"/>
        <v>0</v>
      </c>
      <c r="S60" s="18">
        <v>2544.8000000000002</v>
      </c>
      <c r="T60" s="18"/>
      <c r="U60" s="18"/>
      <c r="V60" s="51">
        <f t="shared" si="20"/>
        <v>0</v>
      </c>
      <c r="W60" s="51">
        <f t="shared" si="21"/>
        <v>0</v>
      </c>
      <c r="X60" s="51">
        <f t="shared" si="22"/>
        <v>0</v>
      </c>
      <c r="Y60" s="18">
        <v>2544.8000000000002</v>
      </c>
      <c r="Z60" s="18"/>
      <c r="AA60" s="18"/>
      <c r="AB60" s="65">
        <v>685.8</v>
      </c>
      <c r="AC60" s="51">
        <f t="shared" si="25"/>
        <v>0</v>
      </c>
      <c r="AD60" s="51">
        <f t="shared" si="26"/>
        <v>0</v>
      </c>
      <c r="AE60" s="51">
        <f t="shared" si="27"/>
        <v>0</v>
      </c>
      <c r="AF60" s="18">
        <v>2544.8000000000002</v>
      </c>
      <c r="AG60" s="18"/>
      <c r="AH60" s="18"/>
      <c r="AI60" s="51">
        <f t="shared" si="29"/>
        <v>0</v>
      </c>
      <c r="AJ60" s="51">
        <f t="shared" si="30"/>
        <v>0</v>
      </c>
      <c r="AK60" s="51">
        <f t="shared" si="31"/>
        <v>0</v>
      </c>
      <c r="AL60" s="18">
        <v>2544.8000000000002</v>
      </c>
      <c r="AM60" s="18"/>
      <c r="AN60" s="18"/>
      <c r="AO60" s="51">
        <f t="shared" si="33"/>
        <v>0</v>
      </c>
      <c r="AP60" s="51">
        <f t="shared" si="34"/>
        <v>0</v>
      </c>
      <c r="AQ60" s="51">
        <f t="shared" si="35"/>
        <v>0</v>
      </c>
      <c r="AR60" s="18">
        <v>2544.8000000000002</v>
      </c>
      <c r="AS60" s="18"/>
      <c r="AT60" s="18"/>
      <c r="AU60" s="18">
        <v>2544.8000000000002</v>
      </c>
      <c r="AV60" s="51">
        <f t="shared" si="38"/>
        <v>-2544.8000000000002</v>
      </c>
      <c r="AW60" s="51">
        <f t="shared" si="39"/>
        <v>0</v>
      </c>
      <c r="AX60" s="18">
        <v>2544.8000000000002</v>
      </c>
      <c r="AY60" s="18"/>
      <c r="AZ60" s="18"/>
      <c r="BA60" s="18"/>
    </row>
    <row r="61" spans="1:53" s="5" customFormat="1" ht="81.599999999999994" customHeight="1" x14ac:dyDescent="0.2">
      <c r="A61" s="11" t="s">
        <v>244</v>
      </c>
      <c r="B61" s="30" t="s">
        <v>186</v>
      </c>
      <c r="C61" s="18"/>
      <c r="D61" s="18"/>
      <c r="E61" s="18"/>
      <c r="F61" s="18"/>
      <c r="G61" s="18"/>
      <c r="H61" s="18"/>
      <c r="I61" s="18"/>
      <c r="J61" s="51">
        <f t="shared" si="12"/>
        <v>79.2</v>
      </c>
      <c r="K61" s="51">
        <f t="shared" si="13"/>
        <v>160</v>
      </c>
      <c r="L61" s="51">
        <f t="shared" si="14"/>
        <v>0</v>
      </c>
      <c r="M61" s="18">
        <v>79.2</v>
      </c>
      <c r="N61" s="18">
        <v>160</v>
      </c>
      <c r="O61" s="18"/>
      <c r="P61" s="51">
        <f t="shared" si="16"/>
        <v>0</v>
      </c>
      <c r="Q61" s="51">
        <f t="shared" si="17"/>
        <v>0</v>
      </c>
      <c r="R61" s="51">
        <f t="shared" si="18"/>
        <v>0</v>
      </c>
      <c r="S61" s="18">
        <v>79.2</v>
      </c>
      <c r="T61" s="18">
        <v>160</v>
      </c>
      <c r="U61" s="18"/>
      <c r="V61" s="51">
        <f t="shared" si="20"/>
        <v>0</v>
      </c>
      <c r="W61" s="51">
        <f t="shared" si="21"/>
        <v>0</v>
      </c>
      <c r="X61" s="51">
        <f t="shared" si="22"/>
        <v>0</v>
      </c>
      <c r="Y61" s="18">
        <v>79.2</v>
      </c>
      <c r="Z61" s="18">
        <v>160</v>
      </c>
      <c r="AA61" s="18"/>
      <c r="AB61" s="65"/>
      <c r="AC61" s="51">
        <f t="shared" si="25"/>
        <v>0</v>
      </c>
      <c r="AD61" s="51">
        <f t="shared" si="26"/>
        <v>0</v>
      </c>
      <c r="AE61" s="51">
        <f t="shared" si="27"/>
        <v>0</v>
      </c>
      <c r="AF61" s="18">
        <v>79.2</v>
      </c>
      <c r="AG61" s="18">
        <v>160</v>
      </c>
      <c r="AH61" s="18"/>
      <c r="AI61" s="51">
        <f t="shared" si="29"/>
        <v>0</v>
      </c>
      <c r="AJ61" s="51">
        <f t="shared" si="30"/>
        <v>0</v>
      </c>
      <c r="AK61" s="51">
        <f t="shared" si="31"/>
        <v>0</v>
      </c>
      <c r="AL61" s="18">
        <v>79.2</v>
      </c>
      <c r="AM61" s="18">
        <v>160</v>
      </c>
      <c r="AN61" s="18"/>
      <c r="AO61" s="51">
        <f t="shared" si="33"/>
        <v>0</v>
      </c>
      <c r="AP61" s="51">
        <f t="shared" si="34"/>
        <v>0</v>
      </c>
      <c r="AQ61" s="51">
        <f t="shared" si="35"/>
        <v>0</v>
      </c>
      <c r="AR61" s="18">
        <v>79.2</v>
      </c>
      <c r="AS61" s="18">
        <v>160</v>
      </c>
      <c r="AT61" s="18"/>
      <c r="AU61" s="18">
        <v>79.2</v>
      </c>
      <c r="AV61" s="51">
        <f t="shared" si="38"/>
        <v>-79.2</v>
      </c>
      <c r="AW61" s="51">
        <f t="shared" si="39"/>
        <v>-160</v>
      </c>
      <c r="AX61" s="18">
        <v>79.2</v>
      </c>
      <c r="AY61" s="18"/>
      <c r="AZ61" s="18"/>
      <c r="BA61" s="18"/>
    </row>
    <row r="62" spans="1:53" s="5" customFormat="1" ht="56.45" customHeight="1" x14ac:dyDescent="0.2">
      <c r="A62" s="11" t="s">
        <v>245</v>
      </c>
      <c r="B62" s="30" t="s">
        <v>99</v>
      </c>
      <c r="C62" s="18">
        <v>6967.4</v>
      </c>
      <c r="D62" s="18">
        <v>8339</v>
      </c>
      <c r="E62" s="18">
        <v>8137.9</v>
      </c>
      <c r="F62" s="18">
        <v>8137.9</v>
      </c>
      <c r="G62" s="18"/>
      <c r="H62" s="18"/>
      <c r="I62" s="18"/>
      <c r="J62" s="51">
        <f t="shared" si="12"/>
        <v>6465.3</v>
      </c>
      <c r="K62" s="51">
        <f t="shared" si="13"/>
        <v>0</v>
      </c>
      <c r="L62" s="51">
        <f t="shared" si="14"/>
        <v>0</v>
      </c>
      <c r="M62" s="18">
        <v>6465.3</v>
      </c>
      <c r="N62" s="18"/>
      <c r="O62" s="18"/>
      <c r="P62" s="51">
        <f t="shared" si="16"/>
        <v>0</v>
      </c>
      <c r="Q62" s="51">
        <f t="shared" si="17"/>
        <v>0</v>
      </c>
      <c r="R62" s="51">
        <f t="shared" si="18"/>
        <v>0</v>
      </c>
      <c r="S62" s="18">
        <v>6465.3</v>
      </c>
      <c r="T62" s="18"/>
      <c r="U62" s="18"/>
      <c r="V62" s="51">
        <f t="shared" si="20"/>
        <v>-245.80000000000018</v>
      </c>
      <c r="W62" s="51">
        <f t="shared" si="21"/>
        <v>0</v>
      </c>
      <c r="X62" s="51">
        <f t="shared" si="22"/>
        <v>0</v>
      </c>
      <c r="Y62" s="18">
        <v>6219.5</v>
      </c>
      <c r="Z62" s="18"/>
      <c r="AA62" s="18"/>
      <c r="AB62" s="65">
        <v>6144.1</v>
      </c>
      <c r="AC62" s="51">
        <f t="shared" si="25"/>
        <v>0</v>
      </c>
      <c r="AD62" s="51">
        <f t="shared" si="26"/>
        <v>0</v>
      </c>
      <c r="AE62" s="51">
        <f t="shared" si="27"/>
        <v>0</v>
      </c>
      <c r="AF62" s="18">
        <v>6219.5</v>
      </c>
      <c r="AG62" s="18"/>
      <c r="AH62" s="18"/>
      <c r="AI62" s="51">
        <f t="shared" si="29"/>
        <v>0</v>
      </c>
      <c r="AJ62" s="51">
        <f t="shared" si="30"/>
        <v>0</v>
      </c>
      <c r="AK62" s="51">
        <f t="shared" si="31"/>
        <v>0</v>
      </c>
      <c r="AL62" s="18">
        <v>6219.5</v>
      </c>
      <c r="AM62" s="18"/>
      <c r="AN62" s="18"/>
      <c r="AO62" s="51">
        <f t="shared" si="33"/>
        <v>0</v>
      </c>
      <c r="AP62" s="51">
        <f t="shared" si="34"/>
        <v>0</v>
      </c>
      <c r="AQ62" s="51">
        <f t="shared" si="35"/>
        <v>0</v>
      </c>
      <c r="AR62" s="18">
        <v>6219.5</v>
      </c>
      <c r="AS62" s="18"/>
      <c r="AT62" s="18"/>
      <c r="AU62" s="18">
        <v>6144.2</v>
      </c>
      <c r="AV62" s="51">
        <f t="shared" si="38"/>
        <v>-6219.5</v>
      </c>
      <c r="AW62" s="51">
        <f t="shared" si="39"/>
        <v>0</v>
      </c>
      <c r="AX62" s="18">
        <v>6219.5</v>
      </c>
      <c r="AY62" s="18"/>
      <c r="AZ62" s="18"/>
      <c r="BA62" s="18"/>
    </row>
    <row r="63" spans="1:53" s="5" customFormat="1" ht="47.45" customHeight="1" x14ac:dyDescent="0.2">
      <c r="A63" s="11" t="s">
        <v>194</v>
      </c>
      <c r="B63" s="30" t="s">
        <v>193</v>
      </c>
      <c r="C63" s="18"/>
      <c r="D63" s="18"/>
      <c r="E63" s="18"/>
      <c r="F63" s="18"/>
      <c r="G63" s="18"/>
      <c r="H63" s="18"/>
      <c r="I63" s="18"/>
      <c r="J63" s="51">
        <f t="shared" si="12"/>
        <v>362.2</v>
      </c>
      <c r="K63" s="51">
        <f t="shared" si="13"/>
        <v>0</v>
      </c>
      <c r="L63" s="51">
        <f t="shared" si="14"/>
        <v>0</v>
      </c>
      <c r="M63" s="18">
        <v>362.2</v>
      </c>
      <c r="N63" s="18"/>
      <c r="O63" s="18"/>
      <c r="P63" s="51">
        <f t="shared" si="16"/>
        <v>790.8</v>
      </c>
      <c r="Q63" s="51">
        <f t="shared" si="17"/>
        <v>0</v>
      </c>
      <c r="R63" s="51">
        <f t="shared" si="18"/>
        <v>0</v>
      </c>
      <c r="S63" s="18">
        <v>1153</v>
      </c>
      <c r="T63" s="18"/>
      <c r="U63" s="18"/>
      <c r="V63" s="51">
        <f t="shared" si="20"/>
        <v>0</v>
      </c>
      <c r="W63" s="51">
        <f t="shared" si="21"/>
        <v>0</v>
      </c>
      <c r="X63" s="51">
        <f t="shared" si="22"/>
        <v>0</v>
      </c>
      <c r="Y63" s="18">
        <v>1153</v>
      </c>
      <c r="Z63" s="18"/>
      <c r="AA63" s="18"/>
      <c r="AB63" s="65"/>
      <c r="AC63" s="51">
        <f t="shared" si="25"/>
        <v>0</v>
      </c>
      <c r="AD63" s="51">
        <f t="shared" si="26"/>
        <v>0</v>
      </c>
      <c r="AE63" s="51">
        <f t="shared" si="27"/>
        <v>0</v>
      </c>
      <c r="AF63" s="18">
        <v>1153</v>
      </c>
      <c r="AG63" s="18"/>
      <c r="AH63" s="18"/>
      <c r="AI63" s="51">
        <f t="shared" si="29"/>
        <v>0</v>
      </c>
      <c r="AJ63" s="51">
        <f t="shared" si="30"/>
        <v>0</v>
      </c>
      <c r="AK63" s="51">
        <f t="shared" si="31"/>
        <v>0</v>
      </c>
      <c r="AL63" s="18">
        <v>1153</v>
      </c>
      <c r="AM63" s="18"/>
      <c r="AN63" s="18"/>
      <c r="AO63" s="51">
        <f t="shared" si="33"/>
        <v>0</v>
      </c>
      <c r="AP63" s="51">
        <f t="shared" si="34"/>
        <v>0</v>
      </c>
      <c r="AQ63" s="51">
        <f t="shared" si="35"/>
        <v>0</v>
      </c>
      <c r="AR63" s="18">
        <v>1153</v>
      </c>
      <c r="AS63" s="18"/>
      <c r="AT63" s="18"/>
      <c r="AU63" s="18">
        <v>393.9</v>
      </c>
      <c r="AV63" s="51">
        <f t="shared" si="38"/>
        <v>-1153</v>
      </c>
      <c r="AW63" s="51">
        <f t="shared" si="39"/>
        <v>0</v>
      </c>
      <c r="AX63" s="18">
        <v>1153</v>
      </c>
      <c r="AY63" s="18"/>
      <c r="AZ63" s="18"/>
      <c r="BA63" s="18"/>
    </row>
    <row r="64" spans="1:53" s="5" customFormat="1" ht="47.45" customHeight="1" x14ac:dyDescent="0.2">
      <c r="A64" s="11" t="s">
        <v>246</v>
      </c>
      <c r="B64" s="30" t="s">
        <v>102</v>
      </c>
      <c r="C64" s="18">
        <v>353</v>
      </c>
      <c r="D64" s="18">
        <v>51</v>
      </c>
      <c r="E64" s="18">
        <v>51</v>
      </c>
      <c r="F64" s="18">
        <v>313.5</v>
      </c>
      <c r="G64" s="18"/>
      <c r="H64" s="18"/>
      <c r="I64" s="18"/>
      <c r="J64" s="51">
        <f t="shared" si="12"/>
        <v>361.20281999999997</v>
      </c>
      <c r="K64" s="51">
        <f t="shared" si="13"/>
        <v>0</v>
      </c>
      <c r="L64" s="51">
        <f t="shared" si="14"/>
        <v>0</v>
      </c>
      <c r="M64" s="18">
        <v>361.20281999999997</v>
      </c>
      <c r="N64" s="18"/>
      <c r="O64" s="18"/>
      <c r="P64" s="51">
        <f t="shared" si="16"/>
        <v>-2.8199999999856118E-3</v>
      </c>
      <c r="Q64" s="51">
        <f t="shared" si="17"/>
        <v>0</v>
      </c>
      <c r="R64" s="51">
        <f t="shared" si="18"/>
        <v>0</v>
      </c>
      <c r="S64" s="18">
        <v>361.2</v>
      </c>
      <c r="T64" s="18"/>
      <c r="U64" s="18"/>
      <c r="V64" s="51">
        <f t="shared" si="20"/>
        <v>0</v>
      </c>
      <c r="W64" s="51">
        <f t="shared" si="21"/>
        <v>0</v>
      </c>
      <c r="X64" s="51">
        <f t="shared" si="22"/>
        <v>0</v>
      </c>
      <c r="Y64" s="18">
        <v>361.2</v>
      </c>
      <c r="Z64" s="18"/>
      <c r="AA64" s="18"/>
      <c r="AB64" s="65">
        <v>361.2</v>
      </c>
      <c r="AC64" s="51">
        <f t="shared" si="25"/>
        <v>0</v>
      </c>
      <c r="AD64" s="51">
        <f t="shared" si="26"/>
        <v>0</v>
      </c>
      <c r="AE64" s="51">
        <f t="shared" si="27"/>
        <v>0</v>
      </c>
      <c r="AF64" s="18">
        <v>361.2</v>
      </c>
      <c r="AG64" s="18"/>
      <c r="AH64" s="18"/>
      <c r="AI64" s="51">
        <f t="shared" si="29"/>
        <v>0</v>
      </c>
      <c r="AJ64" s="51">
        <f t="shared" si="30"/>
        <v>0</v>
      </c>
      <c r="AK64" s="51">
        <f t="shared" si="31"/>
        <v>0</v>
      </c>
      <c r="AL64" s="18">
        <v>361.2</v>
      </c>
      <c r="AM64" s="18"/>
      <c r="AN64" s="18"/>
      <c r="AO64" s="51">
        <f t="shared" si="33"/>
        <v>0</v>
      </c>
      <c r="AP64" s="51">
        <f t="shared" si="34"/>
        <v>0</v>
      </c>
      <c r="AQ64" s="51">
        <f t="shared" si="35"/>
        <v>0</v>
      </c>
      <c r="AR64" s="18">
        <v>361.2</v>
      </c>
      <c r="AS64" s="18"/>
      <c r="AT64" s="18"/>
      <c r="AU64" s="18">
        <v>361.2</v>
      </c>
      <c r="AV64" s="51">
        <f t="shared" si="38"/>
        <v>-361.2</v>
      </c>
      <c r="AW64" s="51">
        <f t="shared" si="39"/>
        <v>0</v>
      </c>
      <c r="AX64" s="18">
        <v>361.2</v>
      </c>
      <c r="AY64" s="18"/>
      <c r="AZ64" s="18"/>
      <c r="BA64" s="18"/>
    </row>
    <row r="65" spans="1:53" s="5" customFormat="1" ht="66.599999999999994" hidden="1" customHeight="1" x14ac:dyDescent="0.2">
      <c r="A65" s="11" t="s">
        <v>114</v>
      </c>
      <c r="B65" s="30" t="s">
        <v>108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51">
        <f t="shared" si="12"/>
        <v>0</v>
      </c>
      <c r="K65" s="51">
        <f t="shared" si="13"/>
        <v>0</v>
      </c>
      <c r="L65" s="51">
        <f t="shared" si="14"/>
        <v>0</v>
      </c>
      <c r="M65" s="18">
        <v>0</v>
      </c>
      <c r="N65" s="18">
        <v>0</v>
      </c>
      <c r="O65" s="18">
        <v>0</v>
      </c>
      <c r="P65" s="51">
        <f t="shared" si="16"/>
        <v>0</v>
      </c>
      <c r="Q65" s="51">
        <f t="shared" si="17"/>
        <v>0</v>
      </c>
      <c r="R65" s="51">
        <f t="shared" si="18"/>
        <v>0</v>
      </c>
      <c r="S65" s="18">
        <v>0</v>
      </c>
      <c r="T65" s="18">
        <v>0</v>
      </c>
      <c r="U65" s="18">
        <v>0</v>
      </c>
      <c r="V65" s="51">
        <f t="shared" si="20"/>
        <v>0</v>
      </c>
      <c r="W65" s="51">
        <f t="shared" si="21"/>
        <v>0</v>
      </c>
      <c r="X65" s="51">
        <f t="shared" si="22"/>
        <v>0</v>
      </c>
      <c r="Y65" s="18">
        <v>0</v>
      </c>
      <c r="Z65" s="18">
        <v>0</v>
      </c>
      <c r="AA65" s="18">
        <v>0</v>
      </c>
      <c r="AB65" s="65"/>
      <c r="AC65" s="51">
        <f t="shared" si="25"/>
        <v>0</v>
      </c>
      <c r="AD65" s="51">
        <f t="shared" si="26"/>
        <v>0</v>
      </c>
      <c r="AE65" s="51">
        <f t="shared" si="27"/>
        <v>0</v>
      </c>
      <c r="AF65" s="18">
        <v>0</v>
      </c>
      <c r="AG65" s="18">
        <v>0</v>
      </c>
      <c r="AH65" s="18">
        <v>0</v>
      </c>
      <c r="AI65" s="51">
        <f t="shared" si="29"/>
        <v>0</v>
      </c>
      <c r="AJ65" s="51">
        <f t="shared" si="30"/>
        <v>0</v>
      </c>
      <c r="AK65" s="51">
        <f t="shared" si="31"/>
        <v>0</v>
      </c>
      <c r="AL65" s="18">
        <v>0</v>
      </c>
      <c r="AM65" s="18">
        <v>0</v>
      </c>
      <c r="AN65" s="18">
        <v>0</v>
      </c>
      <c r="AO65" s="51">
        <f t="shared" si="33"/>
        <v>0</v>
      </c>
      <c r="AP65" s="51">
        <f t="shared" si="34"/>
        <v>0</v>
      </c>
      <c r="AQ65" s="51">
        <f t="shared" si="35"/>
        <v>0</v>
      </c>
      <c r="AR65" s="18">
        <v>0</v>
      </c>
      <c r="AS65" s="18">
        <v>0</v>
      </c>
      <c r="AT65" s="18">
        <v>0</v>
      </c>
      <c r="AU65" s="18"/>
      <c r="AV65" s="51">
        <f t="shared" si="38"/>
        <v>0</v>
      </c>
      <c r="AW65" s="51">
        <f t="shared" si="39"/>
        <v>0</v>
      </c>
      <c r="AX65" s="18">
        <v>0</v>
      </c>
      <c r="AY65" s="18">
        <v>0</v>
      </c>
      <c r="AZ65" s="18">
        <v>0</v>
      </c>
      <c r="BA65" s="18">
        <v>0</v>
      </c>
    </row>
    <row r="66" spans="1:53" s="4" customFormat="1" ht="68.45" hidden="1" customHeight="1" x14ac:dyDescent="0.2">
      <c r="A66" s="11" t="s">
        <v>197</v>
      </c>
      <c r="B66" s="20" t="s">
        <v>198</v>
      </c>
      <c r="C66" s="18"/>
      <c r="D66" s="18"/>
      <c r="E66" s="18"/>
      <c r="F66" s="18"/>
      <c r="G66" s="18"/>
      <c r="H66" s="18"/>
      <c r="I66" s="57"/>
      <c r="J66" s="51">
        <f>M66-G66</f>
        <v>3111.7303400000001</v>
      </c>
      <c r="K66" s="51">
        <f>N66-H66</f>
        <v>1741.4168</v>
      </c>
      <c r="L66" s="51">
        <f>O66-I66</f>
        <v>0</v>
      </c>
      <c r="M66" s="18">
        <v>3111.7303400000001</v>
      </c>
      <c r="N66" s="18">
        <v>1741.4168</v>
      </c>
      <c r="O66" s="18"/>
      <c r="P66" s="51">
        <f>S66-M66</f>
        <v>0</v>
      </c>
      <c r="Q66" s="51">
        <f>T66-N66</f>
        <v>0</v>
      </c>
      <c r="R66" s="51">
        <f>U66-O66</f>
        <v>0</v>
      </c>
      <c r="S66" s="18">
        <v>3111.7303400000001</v>
      </c>
      <c r="T66" s="18">
        <v>1741.4168</v>
      </c>
      <c r="U66" s="18"/>
      <c r="V66" s="51">
        <f t="shared" si="20"/>
        <v>-3111.7303400000001</v>
      </c>
      <c r="W66" s="51">
        <f t="shared" si="21"/>
        <v>-1741.4168</v>
      </c>
      <c r="X66" s="51">
        <f t="shared" si="22"/>
        <v>0</v>
      </c>
      <c r="Y66" s="18">
        <v>0</v>
      </c>
      <c r="Z66" s="18"/>
      <c r="AA66" s="18"/>
      <c r="AB66" s="65"/>
      <c r="AC66" s="51">
        <f t="shared" si="25"/>
        <v>0</v>
      </c>
      <c r="AD66" s="51">
        <f t="shared" si="26"/>
        <v>0</v>
      </c>
      <c r="AE66" s="51">
        <f t="shared" si="27"/>
        <v>0</v>
      </c>
      <c r="AF66" s="18">
        <v>0</v>
      </c>
      <c r="AG66" s="18"/>
      <c r="AH66" s="18"/>
      <c r="AI66" s="51">
        <f t="shared" si="29"/>
        <v>0</v>
      </c>
      <c r="AJ66" s="51">
        <f t="shared" si="30"/>
        <v>0</v>
      </c>
      <c r="AK66" s="51">
        <f t="shared" si="31"/>
        <v>0</v>
      </c>
      <c r="AL66" s="18">
        <v>0</v>
      </c>
      <c r="AM66" s="18"/>
      <c r="AN66" s="18"/>
      <c r="AO66" s="51">
        <f t="shared" si="33"/>
        <v>0</v>
      </c>
      <c r="AP66" s="51">
        <f t="shared" si="34"/>
        <v>0</v>
      </c>
      <c r="AQ66" s="51">
        <f t="shared" si="35"/>
        <v>0</v>
      </c>
      <c r="AR66" s="18">
        <v>0</v>
      </c>
      <c r="AS66" s="18"/>
      <c r="AT66" s="18"/>
      <c r="AU66" s="18"/>
      <c r="AV66" s="51">
        <f t="shared" si="38"/>
        <v>0</v>
      </c>
      <c r="AW66" s="51">
        <f t="shared" si="39"/>
        <v>0</v>
      </c>
      <c r="AX66" s="18">
        <v>0</v>
      </c>
      <c r="AY66" s="18">
        <v>0</v>
      </c>
      <c r="AZ66" s="18"/>
      <c r="BA66" s="18"/>
    </row>
    <row r="67" spans="1:53" s="42" customFormat="1" ht="29.45" customHeight="1" x14ac:dyDescent="0.2">
      <c r="A67" s="29" t="s">
        <v>32</v>
      </c>
      <c r="B67" s="20" t="s">
        <v>92</v>
      </c>
      <c r="C67" s="19">
        <f>SUM(C68:C78)</f>
        <v>79441.100000000006</v>
      </c>
      <c r="D67" s="19">
        <f>SUM(D69:D79)</f>
        <v>42466.900000000009</v>
      </c>
      <c r="E67" s="19">
        <f t="shared" ref="E67:I67" si="166">SUM(E69:E79)</f>
        <v>27984.7</v>
      </c>
      <c r="F67" s="19">
        <f>SUM(F69:F79)</f>
        <v>40397.000000000007</v>
      </c>
      <c r="G67" s="19">
        <f t="shared" si="166"/>
        <v>44103</v>
      </c>
      <c r="H67" s="19">
        <f t="shared" si="166"/>
        <v>0</v>
      </c>
      <c r="I67" s="19">
        <f t="shared" si="166"/>
        <v>0</v>
      </c>
      <c r="J67" s="51">
        <f t="shared" si="12"/>
        <v>14343</v>
      </c>
      <c r="K67" s="51">
        <f t="shared" si="13"/>
        <v>16502.5</v>
      </c>
      <c r="L67" s="51">
        <f t="shared" si="14"/>
        <v>18283.900000000001</v>
      </c>
      <c r="M67" s="19">
        <f>SUM(M68:M79)</f>
        <v>58446</v>
      </c>
      <c r="N67" s="19">
        <f>SUM(N68:N79)</f>
        <v>16502.5</v>
      </c>
      <c r="O67" s="19">
        <f>SUM(O68:O79)</f>
        <v>18283.900000000001</v>
      </c>
      <c r="P67" s="51">
        <f t="shared" si="16"/>
        <v>-2211.8000000000029</v>
      </c>
      <c r="Q67" s="51">
        <f t="shared" si="17"/>
        <v>0</v>
      </c>
      <c r="R67" s="51">
        <f t="shared" si="18"/>
        <v>0</v>
      </c>
      <c r="S67" s="19">
        <f>SUM(S68:S79)</f>
        <v>56234.2</v>
      </c>
      <c r="T67" s="19">
        <f>SUM(T68:T79)</f>
        <v>16502.5</v>
      </c>
      <c r="U67" s="19">
        <f>SUM(U68:U79)</f>
        <v>18283.900000000001</v>
      </c>
      <c r="V67" s="51">
        <f t="shared" si="20"/>
        <v>0</v>
      </c>
      <c r="W67" s="51">
        <f t="shared" si="21"/>
        <v>0</v>
      </c>
      <c r="X67" s="51">
        <f t="shared" si="22"/>
        <v>0</v>
      </c>
      <c r="Y67" s="19">
        <f>SUM(Y68:Y79)</f>
        <v>56234.2</v>
      </c>
      <c r="Z67" s="19">
        <f t="shared" ref="Z67:AH67" si="167">SUM(Z68:Z79)</f>
        <v>16502.5</v>
      </c>
      <c r="AA67" s="19">
        <f t="shared" si="167"/>
        <v>18283.900000000001</v>
      </c>
      <c r="AB67" s="19">
        <f t="shared" si="167"/>
        <v>8169.7</v>
      </c>
      <c r="AC67" s="19">
        <f t="shared" si="167"/>
        <v>0</v>
      </c>
      <c r="AD67" s="19">
        <f t="shared" si="167"/>
        <v>0</v>
      </c>
      <c r="AE67" s="19">
        <f t="shared" si="167"/>
        <v>0</v>
      </c>
      <c r="AF67" s="19">
        <f t="shared" si="167"/>
        <v>56234.2</v>
      </c>
      <c r="AG67" s="19">
        <f t="shared" si="167"/>
        <v>16502.5</v>
      </c>
      <c r="AH67" s="19">
        <f t="shared" si="167"/>
        <v>18283.900000000001</v>
      </c>
      <c r="AI67" s="51">
        <f t="shared" si="29"/>
        <v>0</v>
      </c>
      <c r="AJ67" s="51">
        <f t="shared" si="30"/>
        <v>0</v>
      </c>
      <c r="AK67" s="51">
        <f t="shared" si="31"/>
        <v>0</v>
      </c>
      <c r="AL67" s="19">
        <f>SUM(AL68:AL80)</f>
        <v>56234.2</v>
      </c>
      <c r="AM67" s="19">
        <f t="shared" ref="AM67:AU67" si="168">SUM(AM68:AM80)</f>
        <v>16502.5</v>
      </c>
      <c r="AN67" s="19">
        <f t="shared" si="168"/>
        <v>18283.900000000001</v>
      </c>
      <c r="AO67" s="19">
        <f t="shared" si="168"/>
        <v>1737.8</v>
      </c>
      <c r="AP67" s="19">
        <f t="shared" si="168"/>
        <v>0</v>
      </c>
      <c r="AQ67" s="19">
        <f t="shared" si="168"/>
        <v>0</v>
      </c>
      <c r="AR67" s="19">
        <f t="shared" si="168"/>
        <v>57972</v>
      </c>
      <c r="AS67" s="19">
        <f t="shared" si="168"/>
        <v>16502.5</v>
      </c>
      <c r="AT67" s="19">
        <f t="shared" si="168"/>
        <v>18283.900000000001</v>
      </c>
      <c r="AU67" s="19">
        <f t="shared" si="168"/>
        <v>39100.5</v>
      </c>
      <c r="AV67" s="19">
        <f t="shared" ref="AV67:BA67" si="169">SUM(AV68:AV80)</f>
        <v>-10718.599999999995</v>
      </c>
      <c r="AW67" s="19">
        <f t="shared" si="169"/>
        <v>-16502.5</v>
      </c>
      <c r="AX67" s="19">
        <f t="shared" si="169"/>
        <v>57972</v>
      </c>
      <c r="AY67" s="19">
        <f t="shared" si="169"/>
        <v>47253.4</v>
      </c>
      <c r="AZ67" s="19">
        <f t="shared" si="169"/>
        <v>0</v>
      </c>
      <c r="BA67" s="19">
        <f t="shared" si="169"/>
        <v>0</v>
      </c>
    </row>
    <row r="68" spans="1:53" s="4" customFormat="1" ht="67.900000000000006" hidden="1" customHeight="1" x14ac:dyDescent="0.2">
      <c r="A68" s="11" t="s">
        <v>148</v>
      </c>
      <c r="B68" s="30" t="s">
        <v>147</v>
      </c>
      <c r="C68" s="18"/>
      <c r="D68" s="18"/>
      <c r="E68" s="18"/>
      <c r="F68" s="18"/>
      <c r="G68" s="18"/>
      <c r="H68" s="18"/>
      <c r="I68" s="18"/>
      <c r="J68" s="51">
        <f t="shared" si="12"/>
        <v>0</v>
      </c>
      <c r="K68" s="51">
        <f t="shared" si="13"/>
        <v>0</v>
      </c>
      <c r="L68" s="51">
        <f t="shared" si="14"/>
        <v>0</v>
      </c>
      <c r="M68" s="18"/>
      <c r="N68" s="18"/>
      <c r="O68" s="18"/>
      <c r="P68" s="51">
        <f t="shared" si="16"/>
        <v>0</v>
      </c>
      <c r="Q68" s="51">
        <f t="shared" si="17"/>
        <v>0</v>
      </c>
      <c r="R68" s="51">
        <f t="shared" si="18"/>
        <v>0</v>
      </c>
      <c r="S68" s="18"/>
      <c r="T68" s="18"/>
      <c r="U68" s="18"/>
      <c r="V68" s="51">
        <f t="shared" si="20"/>
        <v>0</v>
      </c>
      <c r="W68" s="51">
        <f t="shared" si="21"/>
        <v>0</v>
      </c>
      <c r="X68" s="51">
        <f t="shared" si="22"/>
        <v>0</v>
      </c>
      <c r="Y68" s="18"/>
      <c r="Z68" s="18"/>
      <c r="AA68" s="18"/>
      <c r="AB68" s="65"/>
      <c r="AC68" s="51">
        <f t="shared" si="25"/>
        <v>0</v>
      </c>
      <c r="AD68" s="51">
        <f t="shared" si="26"/>
        <v>0</v>
      </c>
      <c r="AE68" s="51">
        <f t="shared" si="27"/>
        <v>0</v>
      </c>
      <c r="AF68" s="18"/>
      <c r="AG68" s="18"/>
      <c r="AH68" s="18"/>
      <c r="AI68" s="51">
        <f t="shared" si="29"/>
        <v>0</v>
      </c>
      <c r="AJ68" s="51">
        <f t="shared" si="30"/>
        <v>0</v>
      </c>
      <c r="AK68" s="51">
        <f t="shared" si="31"/>
        <v>0</v>
      </c>
      <c r="AL68" s="18"/>
      <c r="AM68" s="18"/>
      <c r="AN68" s="18"/>
      <c r="AO68" s="51">
        <f t="shared" si="33"/>
        <v>0</v>
      </c>
      <c r="AP68" s="51">
        <f t="shared" si="34"/>
        <v>0</v>
      </c>
      <c r="AQ68" s="51">
        <f t="shared" si="35"/>
        <v>0</v>
      </c>
      <c r="AR68" s="18"/>
      <c r="AS68" s="18"/>
      <c r="AT68" s="18"/>
      <c r="AU68" s="18"/>
      <c r="AV68" s="51">
        <f t="shared" ref="AV68:AV106" si="170">AY68-AR68</f>
        <v>0</v>
      </c>
      <c r="AW68" s="51">
        <f t="shared" ref="AW68:AW106" si="171">AZ68-AS68</f>
        <v>0</v>
      </c>
      <c r="AX68" s="18"/>
      <c r="AY68" s="18"/>
      <c r="AZ68" s="18"/>
      <c r="BA68" s="18"/>
    </row>
    <row r="69" spans="1:53" s="4" customFormat="1" ht="58.15" hidden="1" customHeight="1" x14ac:dyDescent="0.2">
      <c r="A69" s="11" t="s">
        <v>115</v>
      </c>
      <c r="B69" s="30" t="s">
        <v>64</v>
      </c>
      <c r="C69" s="18">
        <v>18120.7</v>
      </c>
      <c r="D69" s="18"/>
      <c r="E69" s="18"/>
      <c r="F69" s="18"/>
      <c r="G69" s="18"/>
      <c r="H69" s="18"/>
      <c r="I69" s="18"/>
      <c r="J69" s="51">
        <f t="shared" si="12"/>
        <v>0</v>
      </c>
      <c r="K69" s="51">
        <f t="shared" si="13"/>
        <v>0</v>
      </c>
      <c r="L69" s="51">
        <f t="shared" si="14"/>
        <v>0</v>
      </c>
      <c r="M69" s="18"/>
      <c r="N69" s="18"/>
      <c r="O69" s="18"/>
      <c r="P69" s="51">
        <f t="shared" si="16"/>
        <v>0</v>
      </c>
      <c r="Q69" s="51">
        <f t="shared" si="17"/>
        <v>0</v>
      </c>
      <c r="R69" s="51">
        <f t="shared" si="18"/>
        <v>0</v>
      </c>
      <c r="S69" s="18"/>
      <c r="T69" s="18"/>
      <c r="U69" s="18"/>
      <c r="V69" s="51">
        <f t="shared" si="20"/>
        <v>0</v>
      </c>
      <c r="W69" s="51">
        <f t="shared" si="21"/>
        <v>0</v>
      </c>
      <c r="X69" s="51">
        <f t="shared" si="22"/>
        <v>0</v>
      </c>
      <c r="Y69" s="18"/>
      <c r="Z69" s="18"/>
      <c r="AA69" s="18"/>
      <c r="AB69" s="65"/>
      <c r="AC69" s="51">
        <f t="shared" si="25"/>
        <v>0</v>
      </c>
      <c r="AD69" s="51">
        <f t="shared" si="26"/>
        <v>0</v>
      </c>
      <c r="AE69" s="51">
        <f t="shared" si="27"/>
        <v>0</v>
      </c>
      <c r="AF69" s="18"/>
      <c r="AG69" s="18"/>
      <c r="AH69" s="18"/>
      <c r="AI69" s="51">
        <f t="shared" si="29"/>
        <v>0</v>
      </c>
      <c r="AJ69" s="51">
        <f t="shared" si="30"/>
        <v>0</v>
      </c>
      <c r="AK69" s="51">
        <f t="shared" si="31"/>
        <v>0</v>
      </c>
      <c r="AL69" s="18"/>
      <c r="AM69" s="18"/>
      <c r="AN69" s="18"/>
      <c r="AO69" s="51">
        <f t="shared" si="33"/>
        <v>0</v>
      </c>
      <c r="AP69" s="51">
        <f t="shared" si="34"/>
        <v>0</v>
      </c>
      <c r="AQ69" s="51">
        <f t="shared" si="35"/>
        <v>0</v>
      </c>
      <c r="AR69" s="18"/>
      <c r="AS69" s="18"/>
      <c r="AT69" s="18"/>
      <c r="AU69" s="18"/>
      <c r="AV69" s="51">
        <f t="shared" si="170"/>
        <v>0</v>
      </c>
      <c r="AW69" s="51">
        <f t="shared" si="171"/>
        <v>0</v>
      </c>
      <c r="AX69" s="18"/>
      <c r="AY69" s="18"/>
      <c r="AZ69" s="18"/>
      <c r="BA69" s="18"/>
    </row>
    <row r="70" spans="1:53" s="4" customFormat="1" ht="99" hidden="1" customHeight="1" x14ac:dyDescent="0.2">
      <c r="A70" s="11" t="s">
        <v>107</v>
      </c>
      <c r="B70" s="30" t="s">
        <v>62</v>
      </c>
      <c r="C70" s="18"/>
      <c r="D70" s="18"/>
      <c r="E70" s="18"/>
      <c r="F70" s="18"/>
      <c r="G70" s="18"/>
      <c r="H70" s="18"/>
      <c r="I70" s="18"/>
      <c r="J70" s="51">
        <f t="shared" si="12"/>
        <v>0</v>
      </c>
      <c r="K70" s="51">
        <f t="shared" si="13"/>
        <v>0</v>
      </c>
      <c r="L70" s="51">
        <f t="shared" si="14"/>
        <v>0</v>
      </c>
      <c r="M70" s="18"/>
      <c r="N70" s="18"/>
      <c r="O70" s="18"/>
      <c r="P70" s="51">
        <f t="shared" si="16"/>
        <v>0</v>
      </c>
      <c r="Q70" s="51">
        <f t="shared" si="17"/>
        <v>0</v>
      </c>
      <c r="R70" s="51">
        <f t="shared" si="18"/>
        <v>0</v>
      </c>
      <c r="S70" s="18"/>
      <c r="T70" s="18"/>
      <c r="U70" s="18"/>
      <c r="V70" s="51">
        <f t="shared" si="20"/>
        <v>0</v>
      </c>
      <c r="W70" s="51">
        <f t="shared" si="21"/>
        <v>0</v>
      </c>
      <c r="X70" s="51">
        <f t="shared" si="22"/>
        <v>0</v>
      </c>
      <c r="Y70" s="18"/>
      <c r="Z70" s="18"/>
      <c r="AA70" s="18"/>
      <c r="AB70" s="65"/>
      <c r="AC70" s="51">
        <f t="shared" si="25"/>
        <v>0</v>
      </c>
      <c r="AD70" s="51">
        <f t="shared" si="26"/>
        <v>0</v>
      </c>
      <c r="AE70" s="51">
        <f t="shared" si="27"/>
        <v>0</v>
      </c>
      <c r="AF70" s="18"/>
      <c r="AG70" s="18"/>
      <c r="AH70" s="18"/>
      <c r="AI70" s="51">
        <f t="shared" si="29"/>
        <v>0</v>
      </c>
      <c r="AJ70" s="51">
        <f t="shared" si="30"/>
        <v>0</v>
      </c>
      <c r="AK70" s="51">
        <f t="shared" si="31"/>
        <v>0</v>
      </c>
      <c r="AL70" s="18"/>
      <c r="AM70" s="18"/>
      <c r="AN70" s="18"/>
      <c r="AO70" s="51">
        <f t="shared" si="33"/>
        <v>0</v>
      </c>
      <c r="AP70" s="51">
        <f t="shared" si="34"/>
        <v>0</v>
      </c>
      <c r="AQ70" s="51">
        <f t="shared" si="35"/>
        <v>0</v>
      </c>
      <c r="AR70" s="18"/>
      <c r="AS70" s="18"/>
      <c r="AT70" s="18"/>
      <c r="AU70" s="18"/>
      <c r="AV70" s="51">
        <f t="shared" si="170"/>
        <v>0</v>
      </c>
      <c r="AW70" s="51">
        <f t="shared" si="171"/>
        <v>0</v>
      </c>
      <c r="AX70" s="18"/>
      <c r="AY70" s="18"/>
      <c r="AZ70" s="18"/>
      <c r="BA70" s="18"/>
    </row>
    <row r="71" spans="1:53" s="4" customFormat="1" ht="109.9" hidden="1" customHeight="1" x14ac:dyDescent="0.2">
      <c r="A71" s="11" t="s">
        <v>150</v>
      </c>
      <c r="B71" s="30" t="s">
        <v>149</v>
      </c>
      <c r="C71" s="18"/>
      <c r="D71" s="18"/>
      <c r="E71" s="18"/>
      <c r="F71" s="18"/>
      <c r="G71" s="18"/>
      <c r="H71" s="18"/>
      <c r="I71" s="18"/>
      <c r="J71" s="51">
        <f t="shared" si="12"/>
        <v>0</v>
      </c>
      <c r="K71" s="51">
        <f t="shared" si="13"/>
        <v>0</v>
      </c>
      <c r="L71" s="51">
        <f t="shared" si="14"/>
        <v>0</v>
      </c>
      <c r="M71" s="18"/>
      <c r="N71" s="18"/>
      <c r="O71" s="18"/>
      <c r="P71" s="51">
        <f t="shared" si="16"/>
        <v>0</v>
      </c>
      <c r="Q71" s="51">
        <f t="shared" si="17"/>
        <v>0</v>
      </c>
      <c r="R71" s="51">
        <f t="shared" si="18"/>
        <v>0</v>
      </c>
      <c r="S71" s="18"/>
      <c r="T71" s="18"/>
      <c r="U71" s="18"/>
      <c r="V71" s="51">
        <f t="shared" si="20"/>
        <v>0</v>
      </c>
      <c r="W71" s="51">
        <f t="shared" si="21"/>
        <v>0</v>
      </c>
      <c r="X71" s="51">
        <f t="shared" si="22"/>
        <v>0</v>
      </c>
      <c r="Y71" s="18"/>
      <c r="Z71" s="18"/>
      <c r="AA71" s="18"/>
      <c r="AB71" s="65"/>
      <c r="AC71" s="51">
        <f t="shared" si="25"/>
        <v>0</v>
      </c>
      <c r="AD71" s="51">
        <f t="shared" si="26"/>
        <v>0</v>
      </c>
      <c r="AE71" s="51">
        <f t="shared" si="27"/>
        <v>0</v>
      </c>
      <c r="AF71" s="18"/>
      <c r="AG71" s="18"/>
      <c r="AH71" s="18"/>
      <c r="AI71" s="51">
        <f t="shared" si="29"/>
        <v>0</v>
      </c>
      <c r="AJ71" s="51">
        <f t="shared" si="30"/>
        <v>0</v>
      </c>
      <c r="AK71" s="51">
        <f t="shared" si="31"/>
        <v>0</v>
      </c>
      <c r="AL71" s="18"/>
      <c r="AM71" s="18"/>
      <c r="AN71" s="18"/>
      <c r="AO71" s="51">
        <f t="shared" si="33"/>
        <v>0</v>
      </c>
      <c r="AP71" s="51">
        <f t="shared" si="34"/>
        <v>0</v>
      </c>
      <c r="AQ71" s="51">
        <f t="shared" si="35"/>
        <v>0</v>
      </c>
      <c r="AR71" s="18"/>
      <c r="AS71" s="18"/>
      <c r="AT71" s="18"/>
      <c r="AU71" s="18"/>
      <c r="AV71" s="51">
        <f t="shared" si="170"/>
        <v>0</v>
      </c>
      <c r="AW71" s="51">
        <f t="shared" si="171"/>
        <v>0</v>
      </c>
      <c r="AX71" s="18"/>
      <c r="AY71" s="18"/>
      <c r="AZ71" s="18"/>
      <c r="BA71" s="18"/>
    </row>
    <row r="72" spans="1:53" s="4" customFormat="1" ht="79.900000000000006" customHeight="1" x14ac:dyDescent="0.2">
      <c r="A72" s="11" t="s">
        <v>247</v>
      </c>
      <c r="B72" s="30" t="s">
        <v>78</v>
      </c>
      <c r="C72" s="18">
        <v>26732.799999999999</v>
      </c>
      <c r="D72" s="18">
        <v>32140.1</v>
      </c>
      <c r="E72" s="18">
        <v>21670</v>
      </c>
      <c r="F72" s="18">
        <v>31489.7</v>
      </c>
      <c r="G72" s="18">
        <v>37391.199999999997</v>
      </c>
      <c r="H72" s="18"/>
      <c r="I72" s="18"/>
      <c r="J72" s="51">
        <f t="shared" si="12"/>
        <v>0</v>
      </c>
      <c r="K72" s="51">
        <f t="shared" si="13"/>
        <v>0</v>
      </c>
      <c r="L72" s="51">
        <f t="shared" si="14"/>
        <v>0</v>
      </c>
      <c r="M72" s="18">
        <v>37391.199999999997</v>
      </c>
      <c r="N72" s="18"/>
      <c r="O72" s="18"/>
      <c r="P72" s="51">
        <f t="shared" si="16"/>
        <v>0</v>
      </c>
      <c r="Q72" s="51">
        <f t="shared" si="17"/>
        <v>0</v>
      </c>
      <c r="R72" s="51">
        <f t="shared" si="18"/>
        <v>0</v>
      </c>
      <c r="S72" s="18">
        <v>37391.199999999997</v>
      </c>
      <c r="T72" s="18"/>
      <c r="U72" s="18"/>
      <c r="V72" s="51">
        <f t="shared" si="20"/>
        <v>0</v>
      </c>
      <c r="W72" s="51">
        <f t="shared" si="21"/>
        <v>0</v>
      </c>
      <c r="X72" s="51">
        <f t="shared" si="22"/>
        <v>0</v>
      </c>
      <c r="Y72" s="18">
        <v>37391.199999999997</v>
      </c>
      <c r="Z72" s="18"/>
      <c r="AA72" s="18"/>
      <c r="AB72" s="65">
        <v>6443.3</v>
      </c>
      <c r="AC72" s="51">
        <f t="shared" si="25"/>
        <v>0</v>
      </c>
      <c r="AD72" s="51">
        <f t="shared" si="26"/>
        <v>0</v>
      </c>
      <c r="AE72" s="51">
        <f t="shared" si="27"/>
        <v>0</v>
      </c>
      <c r="AF72" s="18">
        <v>37391.199999999997</v>
      </c>
      <c r="AG72" s="18"/>
      <c r="AH72" s="18"/>
      <c r="AI72" s="51">
        <f t="shared" si="29"/>
        <v>0</v>
      </c>
      <c r="AJ72" s="51">
        <f t="shared" si="30"/>
        <v>0</v>
      </c>
      <c r="AK72" s="51">
        <f t="shared" si="31"/>
        <v>0</v>
      </c>
      <c r="AL72" s="18">
        <v>37391.199999999997</v>
      </c>
      <c r="AM72" s="18"/>
      <c r="AN72" s="18"/>
      <c r="AO72" s="51">
        <f t="shared" si="33"/>
        <v>0</v>
      </c>
      <c r="AP72" s="51">
        <f t="shared" si="34"/>
        <v>0</v>
      </c>
      <c r="AQ72" s="51">
        <f t="shared" si="35"/>
        <v>0</v>
      </c>
      <c r="AR72" s="18">
        <v>37391.199999999997</v>
      </c>
      <c r="AS72" s="18"/>
      <c r="AT72" s="18"/>
      <c r="AU72" s="18">
        <v>25757</v>
      </c>
      <c r="AV72" s="51">
        <f t="shared" si="170"/>
        <v>362.20000000000437</v>
      </c>
      <c r="AW72" s="51">
        <f t="shared" si="171"/>
        <v>0</v>
      </c>
      <c r="AX72" s="18">
        <v>37391.199999999997</v>
      </c>
      <c r="AY72" s="18">
        <v>37753.4</v>
      </c>
      <c r="AZ72" s="18"/>
      <c r="BA72" s="18"/>
    </row>
    <row r="73" spans="1:53" s="4" customFormat="1" ht="71.45" customHeight="1" x14ac:dyDescent="0.2">
      <c r="A73" s="11" t="s">
        <v>248</v>
      </c>
      <c r="B73" s="30" t="s">
        <v>101</v>
      </c>
      <c r="C73" s="18">
        <v>5022</v>
      </c>
      <c r="D73" s="18"/>
      <c r="E73" s="18"/>
      <c r="F73" s="18"/>
      <c r="G73" s="18">
        <v>6711.8</v>
      </c>
      <c r="H73" s="18"/>
      <c r="I73" s="18"/>
      <c r="J73" s="51">
        <f t="shared" si="12"/>
        <v>0</v>
      </c>
      <c r="K73" s="51">
        <f t="shared" si="13"/>
        <v>0</v>
      </c>
      <c r="L73" s="51">
        <f t="shared" si="14"/>
        <v>0</v>
      </c>
      <c r="M73" s="18">
        <v>6711.8</v>
      </c>
      <c r="N73" s="18"/>
      <c r="O73" s="18"/>
      <c r="P73" s="51">
        <f t="shared" si="16"/>
        <v>-2211.8000000000002</v>
      </c>
      <c r="Q73" s="51">
        <f t="shared" si="17"/>
        <v>0</v>
      </c>
      <c r="R73" s="51">
        <f t="shared" si="18"/>
        <v>0</v>
      </c>
      <c r="S73" s="18">
        <v>4500</v>
      </c>
      <c r="T73" s="18"/>
      <c r="U73" s="18"/>
      <c r="V73" s="51">
        <f t="shared" si="20"/>
        <v>0</v>
      </c>
      <c r="W73" s="51">
        <f t="shared" si="21"/>
        <v>0</v>
      </c>
      <c r="X73" s="51">
        <f t="shared" si="22"/>
        <v>0</v>
      </c>
      <c r="Y73" s="18">
        <v>4500</v>
      </c>
      <c r="Z73" s="18"/>
      <c r="AA73" s="18"/>
      <c r="AB73" s="65"/>
      <c r="AC73" s="51">
        <f t="shared" si="25"/>
        <v>0</v>
      </c>
      <c r="AD73" s="51">
        <f t="shared" si="26"/>
        <v>0</v>
      </c>
      <c r="AE73" s="51">
        <f t="shared" si="27"/>
        <v>0</v>
      </c>
      <c r="AF73" s="18">
        <v>4500</v>
      </c>
      <c r="AG73" s="18"/>
      <c r="AH73" s="18"/>
      <c r="AI73" s="51">
        <f t="shared" si="29"/>
        <v>0</v>
      </c>
      <c r="AJ73" s="51">
        <f t="shared" si="30"/>
        <v>0</v>
      </c>
      <c r="AK73" s="51">
        <f t="shared" si="31"/>
        <v>0</v>
      </c>
      <c r="AL73" s="18">
        <v>4500</v>
      </c>
      <c r="AM73" s="18"/>
      <c r="AN73" s="18"/>
      <c r="AO73" s="51">
        <f t="shared" si="33"/>
        <v>0</v>
      </c>
      <c r="AP73" s="51">
        <f t="shared" si="34"/>
        <v>0</v>
      </c>
      <c r="AQ73" s="51">
        <f t="shared" si="35"/>
        <v>0</v>
      </c>
      <c r="AR73" s="18">
        <v>4500</v>
      </c>
      <c r="AS73" s="18"/>
      <c r="AT73" s="18"/>
      <c r="AU73" s="18">
        <v>4500</v>
      </c>
      <c r="AV73" s="51">
        <f t="shared" si="170"/>
        <v>5000</v>
      </c>
      <c r="AW73" s="51">
        <f t="shared" si="171"/>
        <v>0</v>
      </c>
      <c r="AX73" s="18">
        <v>4500</v>
      </c>
      <c r="AY73" s="18">
        <v>9500</v>
      </c>
      <c r="AZ73" s="18"/>
      <c r="BA73" s="18"/>
    </row>
    <row r="74" spans="1:53" s="4" customFormat="1" ht="74.45" customHeight="1" x14ac:dyDescent="0.2">
      <c r="A74" s="11" t="s">
        <v>195</v>
      </c>
      <c r="B74" s="30" t="s">
        <v>100</v>
      </c>
      <c r="C74" s="18">
        <v>5532.2</v>
      </c>
      <c r="D74" s="18">
        <v>8452.2000000000007</v>
      </c>
      <c r="E74" s="18">
        <v>6029</v>
      </c>
      <c r="F74" s="18">
        <v>7629.6</v>
      </c>
      <c r="G74" s="18"/>
      <c r="H74" s="18"/>
      <c r="I74" s="18"/>
      <c r="J74" s="51">
        <f t="shared" si="12"/>
        <v>9157.2999999999993</v>
      </c>
      <c r="K74" s="51">
        <f t="shared" si="13"/>
        <v>9157.2999999999993</v>
      </c>
      <c r="L74" s="51">
        <f t="shared" si="14"/>
        <v>9157.2999999999993</v>
      </c>
      <c r="M74" s="18">
        <v>9157.2999999999993</v>
      </c>
      <c r="N74" s="18">
        <v>9157.2999999999993</v>
      </c>
      <c r="O74" s="18">
        <v>9157.2999999999993</v>
      </c>
      <c r="P74" s="51">
        <f t="shared" si="16"/>
        <v>0</v>
      </c>
      <c r="Q74" s="51">
        <f t="shared" si="17"/>
        <v>0</v>
      </c>
      <c r="R74" s="51">
        <f t="shared" si="18"/>
        <v>0</v>
      </c>
      <c r="S74" s="18">
        <v>9157.2999999999993</v>
      </c>
      <c r="T74" s="18">
        <v>9157.2999999999993</v>
      </c>
      <c r="U74" s="18">
        <v>9157.2999999999993</v>
      </c>
      <c r="V74" s="51">
        <f t="shared" si="20"/>
        <v>0</v>
      </c>
      <c r="W74" s="51">
        <f t="shared" si="21"/>
        <v>0</v>
      </c>
      <c r="X74" s="51">
        <f t="shared" si="22"/>
        <v>0</v>
      </c>
      <c r="Y74" s="18">
        <v>9157.2999999999993</v>
      </c>
      <c r="Z74" s="18">
        <v>9157.2999999999993</v>
      </c>
      <c r="AA74" s="18">
        <v>9157.2999999999993</v>
      </c>
      <c r="AB74" s="65">
        <v>1219.5999999999999</v>
      </c>
      <c r="AC74" s="51">
        <f t="shared" si="25"/>
        <v>0</v>
      </c>
      <c r="AD74" s="51">
        <f t="shared" si="26"/>
        <v>0</v>
      </c>
      <c r="AE74" s="51">
        <f t="shared" si="27"/>
        <v>0</v>
      </c>
      <c r="AF74" s="18">
        <v>9157.2999999999993</v>
      </c>
      <c r="AG74" s="18">
        <v>9157.2999999999993</v>
      </c>
      <c r="AH74" s="18">
        <v>9157.2999999999993</v>
      </c>
      <c r="AI74" s="51">
        <f t="shared" si="29"/>
        <v>0</v>
      </c>
      <c r="AJ74" s="51">
        <f t="shared" si="30"/>
        <v>0</v>
      </c>
      <c r="AK74" s="51">
        <f t="shared" si="31"/>
        <v>0</v>
      </c>
      <c r="AL74" s="18">
        <v>9157.2999999999993</v>
      </c>
      <c r="AM74" s="18">
        <v>9157.2999999999993</v>
      </c>
      <c r="AN74" s="18">
        <v>9157.2999999999993</v>
      </c>
      <c r="AO74" s="51">
        <f t="shared" si="33"/>
        <v>0</v>
      </c>
      <c r="AP74" s="51">
        <f t="shared" si="34"/>
        <v>0</v>
      </c>
      <c r="AQ74" s="51">
        <f t="shared" si="35"/>
        <v>0</v>
      </c>
      <c r="AR74" s="18">
        <v>9157.2999999999993</v>
      </c>
      <c r="AS74" s="18">
        <v>9157.2999999999993</v>
      </c>
      <c r="AT74" s="18">
        <v>9157.2999999999993</v>
      </c>
      <c r="AU74" s="18">
        <v>5877.6</v>
      </c>
      <c r="AV74" s="51">
        <f t="shared" si="170"/>
        <v>-9157.2999999999993</v>
      </c>
      <c r="AW74" s="51">
        <f t="shared" si="171"/>
        <v>-9157.2999999999993</v>
      </c>
      <c r="AX74" s="18">
        <v>9157.2999999999993</v>
      </c>
      <c r="AY74" s="18"/>
      <c r="AZ74" s="18"/>
      <c r="BA74" s="18"/>
    </row>
    <row r="75" spans="1:53" s="4" customFormat="1" ht="83.45" hidden="1" customHeight="1" x14ac:dyDescent="0.2">
      <c r="A75" s="11" t="s">
        <v>249</v>
      </c>
      <c r="B75" s="30" t="s">
        <v>112</v>
      </c>
      <c r="C75" s="18">
        <v>23953.4</v>
      </c>
      <c r="D75" s="18"/>
      <c r="E75" s="18"/>
      <c r="F75" s="18"/>
      <c r="G75" s="18"/>
      <c r="H75" s="18"/>
      <c r="I75" s="18"/>
      <c r="J75" s="51">
        <f t="shared" si="12"/>
        <v>0</v>
      </c>
      <c r="K75" s="51">
        <f t="shared" si="13"/>
        <v>0</v>
      </c>
      <c r="L75" s="51">
        <f t="shared" si="14"/>
        <v>0</v>
      </c>
      <c r="M75" s="18"/>
      <c r="N75" s="18"/>
      <c r="O75" s="18"/>
      <c r="P75" s="51">
        <f t="shared" si="16"/>
        <v>0</v>
      </c>
      <c r="Q75" s="51">
        <f t="shared" si="17"/>
        <v>0</v>
      </c>
      <c r="R75" s="51">
        <f t="shared" si="18"/>
        <v>0</v>
      </c>
      <c r="S75" s="18"/>
      <c r="T75" s="18"/>
      <c r="U75" s="18"/>
      <c r="V75" s="51">
        <f t="shared" si="20"/>
        <v>0</v>
      </c>
      <c r="W75" s="51">
        <f t="shared" si="21"/>
        <v>0</v>
      </c>
      <c r="X75" s="51">
        <f t="shared" si="22"/>
        <v>0</v>
      </c>
      <c r="Y75" s="18"/>
      <c r="Z75" s="18"/>
      <c r="AA75" s="18"/>
      <c r="AB75" s="65"/>
      <c r="AC75" s="51">
        <f t="shared" si="25"/>
        <v>0</v>
      </c>
      <c r="AD75" s="51">
        <f t="shared" si="26"/>
        <v>0</v>
      </c>
      <c r="AE75" s="51">
        <f t="shared" si="27"/>
        <v>0</v>
      </c>
      <c r="AF75" s="18"/>
      <c r="AG75" s="18"/>
      <c r="AH75" s="18"/>
      <c r="AI75" s="51">
        <f t="shared" si="29"/>
        <v>0</v>
      </c>
      <c r="AJ75" s="51">
        <f t="shared" si="30"/>
        <v>0</v>
      </c>
      <c r="AK75" s="51">
        <f t="shared" si="31"/>
        <v>0</v>
      </c>
      <c r="AL75" s="18"/>
      <c r="AM75" s="18"/>
      <c r="AN75" s="18"/>
      <c r="AO75" s="51">
        <f t="shared" si="33"/>
        <v>0</v>
      </c>
      <c r="AP75" s="51">
        <f t="shared" si="34"/>
        <v>0</v>
      </c>
      <c r="AQ75" s="51">
        <f t="shared" si="35"/>
        <v>0</v>
      </c>
      <c r="AR75" s="18"/>
      <c r="AS75" s="18"/>
      <c r="AT75" s="18"/>
      <c r="AU75" s="18"/>
      <c r="AV75" s="51">
        <f t="shared" si="170"/>
        <v>0</v>
      </c>
      <c r="AW75" s="51">
        <f t="shared" si="171"/>
        <v>0</v>
      </c>
      <c r="AX75" s="18"/>
      <c r="AY75" s="18"/>
      <c r="AZ75" s="18"/>
      <c r="BA75" s="18"/>
    </row>
    <row r="76" spans="1:53" s="4" customFormat="1" ht="42.6" hidden="1" customHeight="1" x14ac:dyDescent="0.2">
      <c r="A76" s="11" t="s">
        <v>245</v>
      </c>
      <c r="B76" s="30" t="s">
        <v>113</v>
      </c>
      <c r="C76" s="18"/>
      <c r="D76" s="18"/>
      <c r="E76" s="18"/>
      <c r="F76" s="18"/>
      <c r="G76" s="18"/>
      <c r="H76" s="18"/>
      <c r="I76" s="18"/>
      <c r="J76" s="51">
        <f t="shared" si="12"/>
        <v>0</v>
      </c>
      <c r="K76" s="51">
        <f t="shared" si="13"/>
        <v>0</v>
      </c>
      <c r="L76" s="51">
        <f t="shared" si="14"/>
        <v>0</v>
      </c>
      <c r="M76" s="18"/>
      <c r="N76" s="18"/>
      <c r="O76" s="18"/>
      <c r="P76" s="51">
        <f t="shared" si="16"/>
        <v>0</v>
      </c>
      <c r="Q76" s="51">
        <f t="shared" si="17"/>
        <v>0</v>
      </c>
      <c r="R76" s="51">
        <f t="shared" si="18"/>
        <v>0</v>
      </c>
      <c r="S76" s="18"/>
      <c r="T76" s="18"/>
      <c r="U76" s="18"/>
      <c r="V76" s="51">
        <f t="shared" si="20"/>
        <v>0</v>
      </c>
      <c r="W76" s="51">
        <f t="shared" si="21"/>
        <v>0</v>
      </c>
      <c r="X76" s="51">
        <f t="shared" si="22"/>
        <v>0</v>
      </c>
      <c r="Y76" s="18"/>
      <c r="Z76" s="18"/>
      <c r="AA76" s="18"/>
      <c r="AB76" s="65"/>
      <c r="AC76" s="51">
        <f t="shared" si="25"/>
        <v>0</v>
      </c>
      <c r="AD76" s="51">
        <f t="shared" si="26"/>
        <v>0</v>
      </c>
      <c r="AE76" s="51">
        <f t="shared" si="27"/>
        <v>0</v>
      </c>
      <c r="AF76" s="18"/>
      <c r="AG76" s="18"/>
      <c r="AH76" s="18"/>
      <c r="AI76" s="51">
        <f t="shared" si="29"/>
        <v>0</v>
      </c>
      <c r="AJ76" s="51">
        <f t="shared" si="30"/>
        <v>0</v>
      </c>
      <c r="AK76" s="51">
        <f t="shared" si="31"/>
        <v>0</v>
      </c>
      <c r="AL76" s="18"/>
      <c r="AM76" s="18"/>
      <c r="AN76" s="18"/>
      <c r="AO76" s="51">
        <f t="shared" si="33"/>
        <v>0</v>
      </c>
      <c r="AP76" s="51">
        <f t="shared" si="34"/>
        <v>0</v>
      </c>
      <c r="AQ76" s="51">
        <f t="shared" si="35"/>
        <v>0</v>
      </c>
      <c r="AR76" s="18"/>
      <c r="AS76" s="18"/>
      <c r="AT76" s="18"/>
      <c r="AU76" s="18"/>
      <c r="AV76" s="51">
        <f t="shared" si="170"/>
        <v>0</v>
      </c>
      <c r="AW76" s="51">
        <f t="shared" si="171"/>
        <v>0</v>
      </c>
      <c r="AX76" s="18"/>
      <c r="AY76" s="18"/>
      <c r="AZ76" s="18"/>
      <c r="BA76" s="18"/>
    </row>
    <row r="77" spans="1:53" s="4" customFormat="1" ht="46.9" hidden="1" customHeight="1" x14ac:dyDescent="0.2">
      <c r="A77" s="11" t="s">
        <v>179</v>
      </c>
      <c r="B77" s="30" t="s">
        <v>113</v>
      </c>
      <c r="C77" s="18">
        <v>80</v>
      </c>
      <c r="D77" s="18"/>
      <c r="E77" s="18"/>
      <c r="F77" s="18"/>
      <c r="G77" s="18"/>
      <c r="H77" s="18"/>
      <c r="I77" s="18"/>
      <c r="J77" s="51">
        <f t="shared" si="12"/>
        <v>0</v>
      </c>
      <c r="K77" s="51">
        <f t="shared" si="13"/>
        <v>0</v>
      </c>
      <c r="L77" s="51">
        <f t="shared" si="14"/>
        <v>0</v>
      </c>
      <c r="M77" s="18"/>
      <c r="N77" s="18"/>
      <c r="O77" s="18"/>
      <c r="P77" s="51">
        <f t="shared" si="16"/>
        <v>0</v>
      </c>
      <c r="Q77" s="51">
        <f t="shared" si="17"/>
        <v>0</v>
      </c>
      <c r="R77" s="51">
        <f t="shared" si="18"/>
        <v>0</v>
      </c>
      <c r="S77" s="18"/>
      <c r="T77" s="18"/>
      <c r="U77" s="18"/>
      <c r="V77" s="51">
        <f t="shared" si="20"/>
        <v>0</v>
      </c>
      <c r="W77" s="51">
        <f t="shared" si="21"/>
        <v>0</v>
      </c>
      <c r="X77" s="51">
        <f t="shared" si="22"/>
        <v>0</v>
      </c>
      <c r="Y77" s="18"/>
      <c r="Z77" s="18"/>
      <c r="AA77" s="18"/>
      <c r="AB77" s="65"/>
      <c r="AC77" s="51">
        <f t="shared" si="25"/>
        <v>0</v>
      </c>
      <c r="AD77" s="51">
        <f t="shared" si="26"/>
        <v>0</v>
      </c>
      <c r="AE77" s="51">
        <f t="shared" si="27"/>
        <v>0</v>
      </c>
      <c r="AF77" s="18"/>
      <c r="AG77" s="18"/>
      <c r="AH77" s="18"/>
      <c r="AI77" s="51">
        <f t="shared" si="29"/>
        <v>0</v>
      </c>
      <c r="AJ77" s="51">
        <f t="shared" si="30"/>
        <v>0</v>
      </c>
      <c r="AK77" s="51">
        <f t="shared" si="31"/>
        <v>0</v>
      </c>
      <c r="AL77" s="18"/>
      <c r="AM77" s="18"/>
      <c r="AN77" s="18"/>
      <c r="AO77" s="51">
        <f t="shared" si="33"/>
        <v>0</v>
      </c>
      <c r="AP77" s="51">
        <f t="shared" si="34"/>
        <v>0</v>
      </c>
      <c r="AQ77" s="51">
        <f t="shared" si="35"/>
        <v>0</v>
      </c>
      <c r="AR77" s="18"/>
      <c r="AS77" s="18"/>
      <c r="AT77" s="18"/>
      <c r="AU77" s="18"/>
      <c r="AV77" s="51">
        <f t="shared" si="170"/>
        <v>0</v>
      </c>
      <c r="AW77" s="51">
        <f t="shared" si="171"/>
        <v>0</v>
      </c>
      <c r="AX77" s="18"/>
      <c r="AY77" s="18"/>
      <c r="AZ77" s="18"/>
      <c r="BA77" s="18"/>
    </row>
    <row r="78" spans="1:53" s="4" customFormat="1" ht="100.9" customHeight="1" x14ac:dyDescent="0.2">
      <c r="A78" s="11" t="s">
        <v>164</v>
      </c>
      <c r="B78" s="20" t="s">
        <v>165</v>
      </c>
      <c r="C78" s="18"/>
      <c r="D78" s="18">
        <v>1260.3</v>
      </c>
      <c r="E78" s="18">
        <v>285.7</v>
      </c>
      <c r="F78" s="18">
        <v>1164.9000000000001</v>
      </c>
      <c r="G78" s="49"/>
      <c r="H78" s="49"/>
      <c r="I78" s="52"/>
      <c r="J78" s="51">
        <f t="shared" si="12"/>
        <v>4340.1000000000004</v>
      </c>
      <c r="K78" s="51">
        <f t="shared" si="13"/>
        <v>6171.6</v>
      </c>
      <c r="L78" s="51">
        <f t="shared" si="14"/>
        <v>8003.1</v>
      </c>
      <c r="M78" s="49">
        <v>4340.1000000000004</v>
      </c>
      <c r="N78" s="49">
        <v>6171.6</v>
      </c>
      <c r="O78" s="49">
        <v>8003.1</v>
      </c>
      <c r="P78" s="51">
        <f t="shared" si="16"/>
        <v>0</v>
      </c>
      <c r="Q78" s="51">
        <f t="shared" si="17"/>
        <v>0</v>
      </c>
      <c r="R78" s="51">
        <f t="shared" si="18"/>
        <v>0</v>
      </c>
      <c r="S78" s="49">
        <v>4340.1000000000004</v>
      </c>
      <c r="T78" s="49">
        <v>6171.6</v>
      </c>
      <c r="U78" s="49">
        <v>8003.1</v>
      </c>
      <c r="V78" s="51">
        <f t="shared" si="20"/>
        <v>0</v>
      </c>
      <c r="W78" s="51">
        <f t="shared" si="21"/>
        <v>0</v>
      </c>
      <c r="X78" s="51">
        <f t="shared" si="22"/>
        <v>0</v>
      </c>
      <c r="Y78" s="49">
        <v>4340.1000000000004</v>
      </c>
      <c r="Z78" s="49">
        <v>6171.6</v>
      </c>
      <c r="AA78" s="49">
        <v>8003.1</v>
      </c>
      <c r="AB78" s="69">
        <v>506.8</v>
      </c>
      <c r="AC78" s="51">
        <f t="shared" si="25"/>
        <v>0</v>
      </c>
      <c r="AD78" s="51">
        <f t="shared" si="26"/>
        <v>0</v>
      </c>
      <c r="AE78" s="51">
        <f t="shared" si="27"/>
        <v>0</v>
      </c>
      <c r="AF78" s="49">
        <v>4340.1000000000004</v>
      </c>
      <c r="AG78" s="49">
        <v>6171.6</v>
      </c>
      <c r="AH78" s="49">
        <v>8003.1</v>
      </c>
      <c r="AI78" s="51">
        <f t="shared" si="29"/>
        <v>0</v>
      </c>
      <c r="AJ78" s="51">
        <f t="shared" si="30"/>
        <v>0</v>
      </c>
      <c r="AK78" s="51">
        <f t="shared" si="31"/>
        <v>0</v>
      </c>
      <c r="AL78" s="49">
        <v>4340.1000000000004</v>
      </c>
      <c r="AM78" s="49">
        <v>6171.6</v>
      </c>
      <c r="AN78" s="49">
        <v>8003.1</v>
      </c>
      <c r="AO78" s="51">
        <f t="shared" si="33"/>
        <v>0</v>
      </c>
      <c r="AP78" s="51">
        <f t="shared" si="34"/>
        <v>0</v>
      </c>
      <c r="AQ78" s="51">
        <f t="shared" si="35"/>
        <v>0</v>
      </c>
      <c r="AR78" s="49">
        <v>4340.1000000000004</v>
      </c>
      <c r="AS78" s="49">
        <v>6171.6</v>
      </c>
      <c r="AT78" s="49">
        <v>8003.1</v>
      </c>
      <c r="AU78" s="18">
        <v>2965.9</v>
      </c>
      <c r="AV78" s="51">
        <f t="shared" si="170"/>
        <v>-4340.1000000000004</v>
      </c>
      <c r="AW78" s="51">
        <f t="shared" si="171"/>
        <v>-6171.6</v>
      </c>
      <c r="AX78" s="49">
        <v>4340.1000000000004</v>
      </c>
      <c r="AY78" s="49"/>
      <c r="AZ78" s="49"/>
      <c r="BA78" s="49"/>
    </row>
    <row r="79" spans="1:53" s="4" customFormat="1" ht="89.45" customHeight="1" x14ac:dyDescent="0.2">
      <c r="A79" s="11" t="s">
        <v>187</v>
      </c>
      <c r="B79" s="20" t="s">
        <v>166</v>
      </c>
      <c r="C79" s="18"/>
      <c r="D79" s="18">
        <v>614.29999999999995</v>
      </c>
      <c r="E79" s="18"/>
      <c r="F79" s="18">
        <v>112.8</v>
      </c>
      <c r="G79" s="49"/>
      <c r="H79" s="49"/>
      <c r="I79" s="52"/>
      <c r="J79" s="51">
        <f t="shared" si="12"/>
        <v>845.6</v>
      </c>
      <c r="K79" s="51">
        <f t="shared" si="13"/>
        <v>1173.5999999999999</v>
      </c>
      <c r="L79" s="51">
        <f t="shared" si="14"/>
        <v>1123.5</v>
      </c>
      <c r="M79" s="49">
        <v>845.6</v>
      </c>
      <c r="N79" s="49">
        <v>1173.5999999999999</v>
      </c>
      <c r="O79" s="49">
        <v>1123.5</v>
      </c>
      <c r="P79" s="51">
        <f t="shared" si="16"/>
        <v>0</v>
      </c>
      <c r="Q79" s="51">
        <f t="shared" si="17"/>
        <v>0</v>
      </c>
      <c r="R79" s="51">
        <f t="shared" si="18"/>
        <v>0</v>
      </c>
      <c r="S79" s="49">
        <v>845.6</v>
      </c>
      <c r="T79" s="49">
        <v>1173.5999999999999</v>
      </c>
      <c r="U79" s="49">
        <v>1123.5</v>
      </c>
      <c r="V79" s="51">
        <f t="shared" si="20"/>
        <v>0</v>
      </c>
      <c r="W79" s="51">
        <f t="shared" si="21"/>
        <v>0</v>
      </c>
      <c r="X79" s="51">
        <f t="shared" si="22"/>
        <v>0</v>
      </c>
      <c r="Y79" s="49">
        <v>845.6</v>
      </c>
      <c r="Z79" s="49">
        <v>1173.5999999999999</v>
      </c>
      <c r="AA79" s="49">
        <v>1123.5</v>
      </c>
      <c r="AB79" s="69"/>
      <c r="AC79" s="51">
        <f t="shared" si="25"/>
        <v>0</v>
      </c>
      <c r="AD79" s="51">
        <f t="shared" si="26"/>
        <v>0</v>
      </c>
      <c r="AE79" s="51">
        <f t="shared" si="27"/>
        <v>0</v>
      </c>
      <c r="AF79" s="49">
        <v>845.6</v>
      </c>
      <c r="AG79" s="49">
        <v>1173.5999999999999</v>
      </c>
      <c r="AH79" s="49">
        <v>1123.5</v>
      </c>
      <c r="AI79" s="51">
        <f t="shared" si="29"/>
        <v>0</v>
      </c>
      <c r="AJ79" s="51">
        <f t="shared" si="30"/>
        <v>0</v>
      </c>
      <c r="AK79" s="51">
        <f t="shared" si="31"/>
        <v>0</v>
      </c>
      <c r="AL79" s="49">
        <v>845.6</v>
      </c>
      <c r="AM79" s="49">
        <v>1173.5999999999999</v>
      </c>
      <c r="AN79" s="49">
        <v>1123.5</v>
      </c>
      <c r="AO79" s="51">
        <f t="shared" si="33"/>
        <v>0</v>
      </c>
      <c r="AP79" s="51">
        <f t="shared" si="34"/>
        <v>0</v>
      </c>
      <c r="AQ79" s="51">
        <f t="shared" si="35"/>
        <v>0</v>
      </c>
      <c r="AR79" s="49">
        <v>845.6</v>
      </c>
      <c r="AS79" s="49">
        <v>1173.5999999999999</v>
      </c>
      <c r="AT79" s="49">
        <v>1123.5</v>
      </c>
      <c r="AU79" s="18"/>
      <c r="AV79" s="51">
        <f t="shared" si="170"/>
        <v>-845.6</v>
      </c>
      <c r="AW79" s="51">
        <f t="shared" si="171"/>
        <v>-1173.5999999999999</v>
      </c>
      <c r="AX79" s="49">
        <v>845.6</v>
      </c>
      <c r="AY79" s="49"/>
      <c r="AZ79" s="49"/>
      <c r="BA79" s="49"/>
    </row>
    <row r="80" spans="1:53" s="4" customFormat="1" ht="132.6" customHeight="1" x14ac:dyDescent="0.2">
      <c r="A80" s="11" t="s">
        <v>223</v>
      </c>
      <c r="B80" s="20" t="s">
        <v>224</v>
      </c>
      <c r="C80" s="18"/>
      <c r="D80" s="18"/>
      <c r="E80" s="18"/>
      <c r="F80" s="18"/>
      <c r="G80" s="18"/>
      <c r="H80" s="18"/>
      <c r="I80" s="57"/>
      <c r="J80" s="51"/>
      <c r="K80" s="51"/>
      <c r="L80" s="51"/>
      <c r="M80" s="18"/>
      <c r="N80" s="18"/>
      <c r="O80" s="18"/>
      <c r="P80" s="51"/>
      <c r="Q80" s="51"/>
      <c r="R80" s="51"/>
      <c r="S80" s="18"/>
      <c r="T80" s="18"/>
      <c r="U80" s="18"/>
      <c r="V80" s="51"/>
      <c r="W80" s="51"/>
      <c r="X80" s="51"/>
      <c r="Y80" s="18"/>
      <c r="Z80" s="18"/>
      <c r="AA80" s="18"/>
      <c r="AB80" s="65"/>
      <c r="AC80" s="51"/>
      <c r="AD80" s="51"/>
      <c r="AE80" s="51"/>
      <c r="AF80" s="18"/>
      <c r="AG80" s="18"/>
      <c r="AH80" s="18"/>
      <c r="AI80" s="51"/>
      <c r="AJ80" s="51"/>
      <c r="AK80" s="51"/>
      <c r="AL80" s="18"/>
      <c r="AM80" s="18"/>
      <c r="AN80" s="18"/>
      <c r="AO80" s="51">
        <f t="shared" ref="AO80" si="172">AR80-AL80</f>
        <v>1737.8</v>
      </c>
      <c r="AP80" s="51">
        <f t="shared" ref="AP80" si="173">AS80-AM80</f>
        <v>0</v>
      </c>
      <c r="AQ80" s="51">
        <f t="shared" ref="AQ80" si="174">AT80-AN80</f>
        <v>0</v>
      </c>
      <c r="AR80" s="18">
        <v>1737.8</v>
      </c>
      <c r="AS80" s="18"/>
      <c r="AT80" s="18"/>
      <c r="AU80" s="18"/>
      <c r="AV80" s="51">
        <f t="shared" si="170"/>
        <v>-1737.8</v>
      </c>
      <c r="AW80" s="51">
        <f t="shared" si="171"/>
        <v>0</v>
      </c>
      <c r="AX80" s="18">
        <v>1737.8</v>
      </c>
      <c r="AY80" s="18"/>
      <c r="AZ80" s="18"/>
      <c r="BA80" s="18"/>
    </row>
    <row r="81" spans="1:53" s="6" customFormat="1" ht="32.450000000000003" customHeight="1" x14ac:dyDescent="0.2">
      <c r="A81" s="29" t="s">
        <v>93</v>
      </c>
      <c r="B81" s="20" t="s">
        <v>83</v>
      </c>
      <c r="C81" s="88">
        <f>C108+C83+C107</f>
        <v>530643.10000000009</v>
      </c>
      <c r="D81" s="88">
        <f>SUM(D84:D109)</f>
        <v>602036.6</v>
      </c>
      <c r="E81" s="88">
        <f>SUM(E84:E109)</f>
        <v>461650.8</v>
      </c>
      <c r="F81" s="88">
        <f>SUM(F84:F109)</f>
        <v>591026.20000000007</v>
      </c>
      <c r="G81" s="88">
        <f>G108+G83+G107</f>
        <v>554421.80000000005</v>
      </c>
      <c r="H81" s="88">
        <f>H108+H83+H107</f>
        <v>554860.9</v>
      </c>
      <c r="I81" s="88">
        <f>I108+I83+I107</f>
        <v>555299.5</v>
      </c>
      <c r="J81" s="51">
        <f t="shared" si="12"/>
        <v>31067.699999999953</v>
      </c>
      <c r="K81" s="51">
        <f t="shared" si="13"/>
        <v>31067.699999999953</v>
      </c>
      <c r="L81" s="51">
        <f t="shared" si="14"/>
        <v>29851.300000000047</v>
      </c>
      <c r="M81" s="88">
        <f>M108+M83+M107</f>
        <v>585489.5</v>
      </c>
      <c r="N81" s="88">
        <f>N108+N83+N107</f>
        <v>585928.6</v>
      </c>
      <c r="O81" s="88">
        <f>O108+O83+O107</f>
        <v>585150.80000000005</v>
      </c>
      <c r="P81" s="51">
        <f t="shared" si="16"/>
        <v>0</v>
      </c>
      <c r="Q81" s="51">
        <f t="shared" si="17"/>
        <v>5.6999999999534339</v>
      </c>
      <c r="R81" s="51">
        <f t="shared" si="18"/>
        <v>5.6000000000931323</v>
      </c>
      <c r="S81" s="88">
        <f>S108+S83+S107</f>
        <v>585489.5</v>
      </c>
      <c r="T81" s="88">
        <f>T108+T83+T107</f>
        <v>585934.29999999993</v>
      </c>
      <c r="U81" s="88">
        <f>U108+U83+U107</f>
        <v>585156.40000000014</v>
      </c>
      <c r="V81" s="51">
        <f t="shared" si="20"/>
        <v>1502.5</v>
      </c>
      <c r="W81" s="51">
        <f t="shared" si="21"/>
        <v>84.200000000069849</v>
      </c>
      <c r="X81" s="51">
        <f t="shared" si="22"/>
        <v>84.199999999953434</v>
      </c>
      <c r="Y81" s="88">
        <f t="shared" ref="Y81:AH81" si="175">Y108+Y83+Y107</f>
        <v>586992</v>
      </c>
      <c r="Z81" s="88">
        <f t="shared" si="175"/>
        <v>586018.5</v>
      </c>
      <c r="AA81" s="88">
        <f t="shared" si="175"/>
        <v>585240.60000000009</v>
      </c>
      <c r="AB81" s="88">
        <f t="shared" si="175"/>
        <v>145420.20000000001</v>
      </c>
      <c r="AC81" s="88">
        <f t="shared" si="175"/>
        <v>48.1</v>
      </c>
      <c r="AD81" s="88">
        <f t="shared" si="175"/>
        <v>19</v>
      </c>
      <c r="AE81" s="88">
        <f t="shared" si="175"/>
        <v>5.3</v>
      </c>
      <c r="AF81" s="88">
        <f t="shared" si="175"/>
        <v>587040.1</v>
      </c>
      <c r="AG81" s="88">
        <f t="shared" si="175"/>
        <v>586037.5</v>
      </c>
      <c r="AH81" s="88">
        <f t="shared" si="175"/>
        <v>585245.90000000014</v>
      </c>
      <c r="AI81" s="51">
        <f t="shared" si="29"/>
        <v>3501.4000000000233</v>
      </c>
      <c r="AJ81" s="51">
        <f t="shared" si="30"/>
        <v>-1283.5999999999767</v>
      </c>
      <c r="AK81" s="51">
        <f t="shared" si="31"/>
        <v>-67.200000000069849</v>
      </c>
      <c r="AL81" s="88">
        <f>AL108+AL83+AL107</f>
        <v>590541.5</v>
      </c>
      <c r="AM81" s="88">
        <f>AM108+AM83+AM107</f>
        <v>584753.9</v>
      </c>
      <c r="AN81" s="88">
        <f>AN108+AN83+AN107</f>
        <v>585178.70000000007</v>
      </c>
      <c r="AO81" s="51">
        <f t="shared" si="33"/>
        <v>1.5</v>
      </c>
      <c r="AP81" s="51">
        <f t="shared" si="34"/>
        <v>0</v>
      </c>
      <c r="AQ81" s="51">
        <f t="shared" si="35"/>
        <v>0</v>
      </c>
      <c r="AR81" s="88">
        <f>AR108+AR83+AR107</f>
        <v>590543</v>
      </c>
      <c r="AS81" s="88">
        <f t="shared" ref="AS81:AU81" si="176">AS108+AS83+AS107</f>
        <v>584753.9</v>
      </c>
      <c r="AT81" s="88">
        <f t="shared" si="176"/>
        <v>585178.70000000007</v>
      </c>
      <c r="AU81" s="88">
        <f t="shared" si="176"/>
        <v>465874.49999999994</v>
      </c>
      <c r="AV81" s="51">
        <f t="shared" si="170"/>
        <v>-38636.20000000007</v>
      </c>
      <c r="AW81" s="51">
        <f t="shared" si="171"/>
        <v>-32470</v>
      </c>
      <c r="AX81" s="88">
        <f>AX108+AX83+AX107</f>
        <v>590541.5</v>
      </c>
      <c r="AY81" s="88">
        <f>AY108+AY83+AY107</f>
        <v>551906.79999999993</v>
      </c>
      <c r="AZ81" s="88">
        <f>AZ108+AZ83+AZ107</f>
        <v>552283.9</v>
      </c>
      <c r="BA81" s="88">
        <f>BA108+BA83+BA107</f>
        <v>552725.69999999995</v>
      </c>
    </row>
    <row r="82" spans="1:53" s="4" customFormat="1" ht="41.45" hidden="1" customHeight="1" x14ac:dyDescent="0.2">
      <c r="A82" s="11" t="s">
        <v>86</v>
      </c>
      <c r="B82" s="20" t="s">
        <v>121</v>
      </c>
      <c r="C82" s="88"/>
      <c r="D82" s="88"/>
      <c r="E82" s="88"/>
      <c r="F82" s="88"/>
      <c r="G82" s="88"/>
      <c r="H82" s="88"/>
      <c r="I82" s="88"/>
      <c r="J82" s="51">
        <f t="shared" si="12"/>
        <v>0</v>
      </c>
      <c r="K82" s="51">
        <f t="shared" si="13"/>
        <v>0</v>
      </c>
      <c r="L82" s="51">
        <f t="shared" si="14"/>
        <v>0</v>
      </c>
      <c r="M82" s="88"/>
      <c r="N82" s="88"/>
      <c r="O82" s="88"/>
      <c r="P82" s="51">
        <f t="shared" si="16"/>
        <v>0</v>
      </c>
      <c r="Q82" s="51">
        <f t="shared" si="17"/>
        <v>0</v>
      </c>
      <c r="R82" s="51">
        <f t="shared" si="18"/>
        <v>0</v>
      </c>
      <c r="S82" s="88"/>
      <c r="T82" s="88"/>
      <c r="U82" s="88"/>
      <c r="V82" s="51">
        <f t="shared" si="20"/>
        <v>0</v>
      </c>
      <c r="W82" s="51">
        <f t="shared" si="21"/>
        <v>0</v>
      </c>
      <c r="X82" s="51">
        <f t="shared" si="22"/>
        <v>0</v>
      </c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51">
        <f t="shared" si="29"/>
        <v>0</v>
      </c>
      <c r="AJ82" s="51">
        <f t="shared" si="30"/>
        <v>0</v>
      </c>
      <c r="AK82" s="51">
        <f t="shared" si="31"/>
        <v>0</v>
      </c>
      <c r="AL82" s="88"/>
      <c r="AM82" s="88"/>
      <c r="AN82" s="88"/>
      <c r="AO82" s="51">
        <f t="shared" si="33"/>
        <v>0</v>
      </c>
      <c r="AP82" s="51">
        <f t="shared" si="34"/>
        <v>0</v>
      </c>
      <c r="AQ82" s="51">
        <f t="shared" si="35"/>
        <v>0</v>
      </c>
      <c r="AR82" s="88"/>
      <c r="AS82" s="88"/>
      <c r="AT82" s="88"/>
      <c r="AU82" s="88"/>
      <c r="AV82" s="51">
        <f t="shared" si="170"/>
        <v>0</v>
      </c>
      <c r="AW82" s="51">
        <f t="shared" si="171"/>
        <v>0</v>
      </c>
      <c r="AX82" s="88"/>
      <c r="AY82" s="88"/>
      <c r="AZ82" s="88"/>
      <c r="BA82" s="88"/>
    </row>
    <row r="83" spans="1:53" s="16" customFormat="1" ht="60.6" customHeight="1" x14ac:dyDescent="0.2">
      <c r="A83" s="29" t="s">
        <v>94</v>
      </c>
      <c r="B83" s="30" t="s">
        <v>84</v>
      </c>
      <c r="C83" s="88">
        <f>SUM(C84:C106)</f>
        <v>521274.8000000001</v>
      </c>
      <c r="D83" s="88">
        <f>SUM(D84:D106)</f>
        <v>570527</v>
      </c>
      <c r="E83" s="88">
        <f t="shared" ref="E83:I83" si="177">SUM(E84:E106)</f>
        <v>439648.7</v>
      </c>
      <c r="F83" s="88">
        <f>SUM(F84:F106)</f>
        <v>562204.00000000012</v>
      </c>
      <c r="G83" s="88">
        <f t="shared" si="177"/>
        <v>554421.80000000005</v>
      </c>
      <c r="H83" s="88">
        <f t="shared" si="177"/>
        <v>554860.9</v>
      </c>
      <c r="I83" s="88">
        <f t="shared" si="177"/>
        <v>555299.5</v>
      </c>
      <c r="J83" s="51">
        <f t="shared" si="12"/>
        <v>0</v>
      </c>
      <c r="K83" s="51">
        <f t="shared" si="13"/>
        <v>0</v>
      </c>
      <c r="L83" s="51">
        <f t="shared" si="14"/>
        <v>0</v>
      </c>
      <c r="M83" s="88">
        <f t="shared" ref="M83:O83" si="178">SUM(M84:M106)</f>
        <v>554421.80000000005</v>
      </c>
      <c r="N83" s="88">
        <f t="shared" si="178"/>
        <v>554860.9</v>
      </c>
      <c r="O83" s="88">
        <f t="shared" si="178"/>
        <v>555299.5</v>
      </c>
      <c r="P83" s="51">
        <f t="shared" si="16"/>
        <v>0</v>
      </c>
      <c r="Q83" s="51">
        <f t="shared" si="17"/>
        <v>5.6999999999534339</v>
      </c>
      <c r="R83" s="51">
        <f t="shared" si="18"/>
        <v>5.6000000000931323</v>
      </c>
      <c r="S83" s="88">
        <f t="shared" ref="S83:U83" si="179">SUM(S84:S106)</f>
        <v>554421.80000000005</v>
      </c>
      <c r="T83" s="88">
        <f t="shared" si="179"/>
        <v>554866.6</v>
      </c>
      <c r="U83" s="88">
        <f t="shared" si="179"/>
        <v>555305.10000000009</v>
      </c>
      <c r="V83" s="51">
        <f t="shared" ref="V83:V138" si="180">Y83-S83</f>
        <v>1502.5</v>
      </c>
      <c r="W83" s="51">
        <f t="shared" ref="W83:W138" si="181">Z83-T83</f>
        <v>84.200000000069849</v>
      </c>
      <c r="X83" s="51">
        <f t="shared" ref="X83:X138" si="182">AA83-U83</f>
        <v>84.199999999953434</v>
      </c>
      <c r="Y83" s="88">
        <f t="shared" ref="Y83" si="183">SUM(Y84:Y106)</f>
        <v>555924.30000000005</v>
      </c>
      <c r="Z83" s="88">
        <f t="shared" ref="Z83:AH83" si="184">SUM(Z84:Z106)</f>
        <v>554950.80000000005</v>
      </c>
      <c r="AA83" s="88">
        <f t="shared" si="184"/>
        <v>555389.30000000005</v>
      </c>
      <c r="AB83" s="88">
        <f t="shared" si="184"/>
        <v>138342.30000000002</v>
      </c>
      <c r="AC83" s="88">
        <f t="shared" si="184"/>
        <v>0</v>
      </c>
      <c r="AD83" s="88">
        <f t="shared" si="184"/>
        <v>0</v>
      </c>
      <c r="AE83" s="88">
        <f t="shared" si="184"/>
        <v>0</v>
      </c>
      <c r="AF83" s="88">
        <f t="shared" si="184"/>
        <v>555924.30000000005</v>
      </c>
      <c r="AG83" s="88">
        <f t="shared" si="184"/>
        <v>554950.80000000005</v>
      </c>
      <c r="AH83" s="88">
        <f t="shared" si="184"/>
        <v>555389.30000000005</v>
      </c>
      <c r="AI83" s="51">
        <f t="shared" ref="AI83:AI139" si="185">AL83-AF83</f>
        <v>4785</v>
      </c>
      <c r="AJ83" s="51">
        <f t="shared" ref="AJ83:AJ139" si="186">AM83-AG83</f>
        <v>0</v>
      </c>
      <c r="AK83" s="51">
        <f t="shared" ref="AK83:AK139" si="187">AN83-AH83</f>
        <v>0</v>
      </c>
      <c r="AL83" s="88">
        <f t="shared" ref="AL83:AN83" si="188">SUM(AL84:AL106)</f>
        <v>560709.30000000005</v>
      </c>
      <c r="AM83" s="88">
        <f t="shared" si="188"/>
        <v>554950.80000000005</v>
      </c>
      <c r="AN83" s="88">
        <f t="shared" si="188"/>
        <v>555389.30000000005</v>
      </c>
      <c r="AO83" s="51">
        <f t="shared" ref="AO83:AO106" si="189">AR83-AL83</f>
        <v>1.5</v>
      </c>
      <c r="AP83" s="51">
        <f t="shared" ref="AP83:AP106" si="190">AS83-AM83</f>
        <v>0</v>
      </c>
      <c r="AQ83" s="51">
        <f t="shared" ref="AQ83:AQ106" si="191">AT83-AN83</f>
        <v>0</v>
      </c>
      <c r="AR83" s="88">
        <f t="shared" ref="AR83" si="192">SUM(AR84:AR106)</f>
        <v>560710.80000000005</v>
      </c>
      <c r="AS83" s="88">
        <f t="shared" ref="AS83:AU83" si="193">SUM(AS84:AS106)</f>
        <v>554950.80000000005</v>
      </c>
      <c r="AT83" s="88">
        <f t="shared" si="193"/>
        <v>555389.30000000005</v>
      </c>
      <c r="AU83" s="88">
        <f t="shared" si="193"/>
        <v>443419.19999999995</v>
      </c>
      <c r="AV83" s="51">
        <f t="shared" si="170"/>
        <v>-8804.0000000001164</v>
      </c>
      <c r="AW83" s="51">
        <f t="shared" si="171"/>
        <v>-2666.9000000000233</v>
      </c>
      <c r="AX83" s="88">
        <f t="shared" ref="AX83" si="194">SUM(AX84:AX106)</f>
        <v>560709.30000000005</v>
      </c>
      <c r="AY83" s="88">
        <f t="shared" ref="AY83:BA83" si="195">SUM(AY84:AY106)</f>
        <v>551906.79999999993</v>
      </c>
      <c r="AZ83" s="88">
        <f t="shared" si="195"/>
        <v>552283.9</v>
      </c>
      <c r="BA83" s="88">
        <f t="shared" si="195"/>
        <v>552725.69999999995</v>
      </c>
    </row>
    <row r="84" spans="1:53" s="5" customFormat="1" ht="72.599999999999994" customHeight="1" outlineLevel="1" x14ac:dyDescent="0.2">
      <c r="A84" s="11" t="s">
        <v>250</v>
      </c>
      <c r="B84" s="30" t="s">
        <v>65</v>
      </c>
      <c r="C84" s="18">
        <v>370000.9</v>
      </c>
      <c r="D84" s="18">
        <v>401457.4</v>
      </c>
      <c r="E84" s="18">
        <v>310391.09999999998</v>
      </c>
      <c r="F84" s="18">
        <v>396711</v>
      </c>
      <c r="G84" s="18">
        <v>398508.3</v>
      </c>
      <c r="H84" s="18">
        <v>398508.3</v>
      </c>
      <c r="I84" s="18">
        <v>398508.3</v>
      </c>
      <c r="J84" s="51">
        <f t="shared" si="12"/>
        <v>0</v>
      </c>
      <c r="K84" s="51">
        <f t="shared" si="13"/>
        <v>0</v>
      </c>
      <c r="L84" s="51">
        <f t="shared" si="14"/>
        <v>0</v>
      </c>
      <c r="M84" s="18">
        <v>398508.3</v>
      </c>
      <c r="N84" s="18">
        <v>398508.3</v>
      </c>
      <c r="O84" s="18">
        <v>398508.3</v>
      </c>
      <c r="P84" s="51">
        <f t="shared" si="16"/>
        <v>0</v>
      </c>
      <c r="Q84" s="51">
        <f t="shared" si="17"/>
        <v>0</v>
      </c>
      <c r="R84" s="51">
        <f t="shared" si="18"/>
        <v>0</v>
      </c>
      <c r="S84" s="18">
        <v>398508.3</v>
      </c>
      <c r="T84" s="18">
        <v>398508.3</v>
      </c>
      <c r="U84" s="18">
        <v>398508.3</v>
      </c>
      <c r="V84" s="51">
        <f t="shared" si="180"/>
        <v>1100.7999999999884</v>
      </c>
      <c r="W84" s="51">
        <f t="shared" si="181"/>
        <v>0</v>
      </c>
      <c r="X84" s="51">
        <f t="shared" si="182"/>
        <v>0</v>
      </c>
      <c r="Y84" s="18">
        <v>399609.1</v>
      </c>
      <c r="Z84" s="18">
        <v>398508.3</v>
      </c>
      <c r="AA84" s="18">
        <v>398508.3</v>
      </c>
      <c r="AB84" s="65">
        <v>98102.3</v>
      </c>
      <c r="AC84" s="51">
        <f t="shared" ref="AC84:AC138" si="196">AF84-Y84</f>
        <v>0</v>
      </c>
      <c r="AD84" s="51">
        <f t="shared" ref="AD84:AD138" si="197">AG84-Z84</f>
        <v>0</v>
      </c>
      <c r="AE84" s="51">
        <f t="shared" ref="AE84:AE138" si="198">AH84-AA84</f>
        <v>0</v>
      </c>
      <c r="AF84" s="18">
        <v>399609.1</v>
      </c>
      <c r="AG84" s="18">
        <v>398508.3</v>
      </c>
      <c r="AH84" s="18">
        <v>398508.3</v>
      </c>
      <c r="AI84" s="51">
        <f t="shared" si="185"/>
        <v>3181.2000000000116</v>
      </c>
      <c r="AJ84" s="51">
        <f t="shared" si="186"/>
        <v>0</v>
      </c>
      <c r="AK84" s="51">
        <f t="shared" si="187"/>
        <v>0</v>
      </c>
      <c r="AL84" s="18">
        <v>402790.3</v>
      </c>
      <c r="AM84" s="18">
        <v>398508.3</v>
      </c>
      <c r="AN84" s="18">
        <v>398508.3</v>
      </c>
      <c r="AO84" s="51">
        <f t="shared" si="189"/>
        <v>0</v>
      </c>
      <c r="AP84" s="51">
        <f t="shared" si="190"/>
        <v>0</v>
      </c>
      <c r="AQ84" s="51">
        <f t="shared" si="191"/>
        <v>0</v>
      </c>
      <c r="AR84" s="18">
        <v>402790.3</v>
      </c>
      <c r="AS84" s="18">
        <v>398508.3</v>
      </c>
      <c r="AT84" s="18">
        <v>398508.3</v>
      </c>
      <c r="AU84" s="18">
        <v>322928.2</v>
      </c>
      <c r="AV84" s="51">
        <f t="shared" si="170"/>
        <v>-5305.2000000000116</v>
      </c>
      <c r="AW84" s="51">
        <f t="shared" si="171"/>
        <v>-1023.2000000000116</v>
      </c>
      <c r="AX84" s="18">
        <v>402790.3</v>
      </c>
      <c r="AY84" s="18">
        <v>397485.1</v>
      </c>
      <c r="AZ84" s="18">
        <v>397485.1</v>
      </c>
      <c r="BA84" s="18">
        <v>397485.1</v>
      </c>
    </row>
    <row r="85" spans="1:53" s="5" customFormat="1" ht="111" customHeight="1" outlineLevel="1" x14ac:dyDescent="0.2">
      <c r="A85" s="11" t="s">
        <v>251</v>
      </c>
      <c r="B85" s="30" t="s">
        <v>66</v>
      </c>
      <c r="C85" s="18">
        <v>935</v>
      </c>
      <c r="D85" s="18">
        <v>986</v>
      </c>
      <c r="E85" s="18">
        <v>778.1</v>
      </c>
      <c r="F85" s="18">
        <v>986</v>
      </c>
      <c r="G85" s="18">
        <v>1049.5999999999999</v>
      </c>
      <c r="H85" s="18">
        <v>1049.5999999999999</v>
      </c>
      <c r="I85" s="18">
        <v>1049.5999999999999</v>
      </c>
      <c r="J85" s="51">
        <f t="shared" ref="J85:J129" si="199">M85-G85</f>
        <v>0</v>
      </c>
      <c r="K85" s="51">
        <f t="shared" ref="K85:K129" si="200">N85-H85</f>
        <v>0</v>
      </c>
      <c r="L85" s="51">
        <f t="shared" ref="L85:L129" si="201">O85-I85</f>
        <v>0</v>
      </c>
      <c r="M85" s="18">
        <v>1049.5999999999999</v>
      </c>
      <c r="N85" s="18">
        <v>1049.5999999999999</v>
      </c>
      <c r="O85" s="18">
        <v>1049.5999999999999</v>
      </c>
      <c r="P85" s="51">
        <f t="shared" ref="P85:P124" si="202">S85-M85</f>
        <v>0</v>
      </c>
      <c r="Q85" s="51">
        <f t="shared" ref="Q85:Q124" si="203">T85-N85</f>
        <v>0</v>
      </c>
      <c r="R85" s="51">
        <f t="shared" ref="R85:R124" si="204">U85-O85</f>
        <v>0</v>
      </c>
      <c r="S85" s="18">
        <v>1049.5999999999999</v>
      </c>
      <c r="T85" s="18">
        <v>1049.5999999999999</v>
      </c>
      <c r="U85" s="18">
        <v>1049.5999999999999</v>
      </c>
      <c r="V85" s="51">
        <f t="shared" si="180"/>
        <v>21.100000000000136</v>
      </c>
      <c r="W85" s="51">
        <f t="shared" si="181"/>
        <v>21.100000000000136</v>
      </c>
      <c r="X85" s="51">
        <f t="shared" si="182"/>
        <v>21.100000000000136</v>
      </c>
      <c r="Y85" s="18">
        <v>1070.7</v>
      </c>
      <c r="Z85" s="18">
        <v>1070.7</v>
      </c>
      <c r="AA85" s="18">
        <v>1070.7</v>
      </c>
      <c r="AB85" s="65">
        <v>179.8</v>
      </c>
      <c r="AC85" s="51">
        <f t="shared" si="196"/>
        <v>0</v>
      </c>
      <c r="AD85" s="51">
        <f t="shared" si="197"/>
        <v>0</v>
      </c>
      <c r="AE85" s="51">
        <f t="shared" si="198"/>
        <v>0</v>
      </c>
      <c r="AF85" s="18">
        <v>1070.7</v>
      </c>
      <c r="AG85" s="18">
        <v>1070.7</v>
      </c>
      <c r="AH85" s="18">
        <v>1070.7</v>
      </c>
      <c r="AI85" s="51">
        <f t="shared" si="185"/>
        <v>62.399999999999864</v>
      </c>
      <c r="AJ85" s="51">
        <f t="shared" si="186"/>
        <v>0</v>
      </c>
      <c r="AK85" s="51">
        <f t="shared" si="187"/>
        <v>0</v>
      </c>
      <c r="AL85" s="18">
        <v>1133.0999999999999</v>
      </c>
      <c r="AM85" s="18">
        <v>1070.7</v>
      </c>
      <c r="AN85" s="18">
        <v>1070.7</v>
      </c>
      <c r="AO85" s="51">
        <f t="shared" si="189"/>
        <v>0</v>
      </c>
      <c r="AP85" s="51">
        <f t="shared" si="190"/>
        <v>0</v>
      </c>
      <c r="AQ85" s="51">
        <f t="shared" si="191"/>
        <v>0</v>
      </c>
      <c r="AR85" s="18">
        <v>1133.0999999999999</v>
      </c>
      <c r="AS85" s="18">
        <v>1070.7</v>
      </c>
      <c r="AT85" s="18">
        <v>1070.7</v>
      </c>
      <c r="AU85" s="18">
        <v>878.8</v>
      </c>
      <c r="AV85" s="51">
        <f t="shared" si="170"/>
        <v>44.600000000000136</v>
      </c>
      <c r="AW85" s="51">
        <f t="shared" si="171"/>
        <v>107</v>
      </c>
      <c r="AX85" s="18">
        <v>1133.0999999999999</v>
      </c>
      <c r="AY85" s="18">
        <v>1177.7</v>
      </c>
      <c r="AZ85" s="18">
        <v>1177.7</v>
      </c>
      <c r="BA85" s="18">
        <v>1177.7</v>
      </c>
    </row>
    <row r="86" spans="1:53" s="5" customFormat="1" ht="108" hidden="1" customHeight="1" outlineLevel="1" x14ac:dyDescent="0.2">
      <c r="A86" s="11" t="s">
        <v>106</v>
      </c>
      <c r="B86" s="30" t="s">
        <v>53</v>
      </c>
      <c r="C86" s="18"/>
      <c r="D86" s="18"/>
      <c r="E86" s="18"/>
      <c r="F86" s="18"/>
      <c r="G86" s="18"/>
      <c r="H86" s="18"/>
      <c r="I86" s="18"/>
      <c r="J86" s="51">
        <f t="shared" si="199"/>
        <v>0</v>
      </c>
      <c r="K86" s="51">
        <f t="shared" si="200"/>
        <v>0</v>
      </c>
      <c r="L86" s="51">
        <f t="shared" si="201"/>
        <v>0</v>
      </c>
      <c r="M86" s="18"/>
      <c r="N86" s="18"/>
      <c r="O86" s="18"/>
      <c r="P86" s="51">
        <f t="shared" si="202"/>
        <v>0</v>
      </c>
      <c r="Q86" s="51">
        <f t="shared" si="203"/>
        <v>0</v>
      </c>
      <c r="R86" s="51">
        <f t="shared" si="204"/>
        <v>0</v>
      </c>
      <c r="S86" s="18"/>
      <c r="T86" s="18"/>
      <c r="U86" s="18"/>
      <c r="V86" s="51">
        <f t="shared" si="180"/>
        <v>0</v>
      </c>
      <c r="W86" s="51">
        <f t="shared" si="181"/>
        <v>0</v>
      </c>
      <c r="X86" s="51">
        <f t="shared" si="182"/>
        <v>0</v>
      </c>
      <c r="Y86" s="18"/>
      <c r="Z86" s="18"/>
      <c r="AA86" s="18"/>
      <c r="AB86" s="65"/>
      <c r="AC86" s="51">
        <f t="shared" si="196"/>
        <v>0</v>
      </c>
      <c r="AD86" s="51">
        <f t="shared" si="197"/>
        <v>0</v>
      </c>
      <c r="AE86" s="51">
        <f t="shared" si="198"/>
        <v>0</v>
      </c>
      <c r="AF86" s="18"/>
      <c r="AG86" s="18"/>
      <c r="AH86" s="18"/>
      <c r="AI86" s="51">
        <f t="shared" si="185"/>
        <v>0</v>
      </c>
      <c r="AJ86" s="51">
        <f t="shared" si="186"/>
        <v>0</v>
      </c>
      <c r="AK86" s="51">
        <f t="shared" si="187"/>
        <v>0</v>
      </c>
      <c r="AL86" s="18"/>
      <c r="AM86" s="18"/>
      <c r="AN86" s="18"/>
      <c r="AO86" s="51">
        <f t="shared" si="189"/>
        <v>0</v>
      </c>
      <c r="AP86" s="51">
        <f t="shared" si="190"/>
        <v>0</v>
      </c>
      <c r="AQ86" s="51">
        <f t="shared" si="191"/>
        <v>0</v>
      </c>
      <c r="AR86" s="18"/>
      <c r="AS86" s="18"/>
      <c r="AT86" s="18"/>
      <c r="AU86" s="18"/>
      <c r="AV86" s="51">
        <f t="shared" si="170"/>
        <v>0</v>
      </c>
      <c r="AW86" s="51">
        <f t="shared" si="171"/>
        <v>0</v>
      </c>
      <c r="AX86" s="18"/>
      <c r="AY86" s="18"/>
      <c r="AZ86" s="18"/>
      <c r="BA86" s="18"/>
    </row>
    <row r="87" spans="1:53" s="5" customFormat="1" ht="75" customHeight="1" outlineLevel="1" x14ac:dyDescent="0.2">
      <c r="A87" s="11" t="s">
        <v>252</v>
      </c>
      <c r="B87" s="30" t="s">
        <v>67</v>
      </c>
      <c r="C87" s="18">
        <v>2855.2</v>
      </c>
      <c r="D87" s="18">
        <v>2978.5</v>
      </c>
      <c r="E87" s="18">
        <v>2482</v>
      </c>
      <c r="F87" s="18">
        <v>2978.5</v>
      </c>
      <c r="G87" s="18">
        <v>3094.4</v>
      </c>
      <c r="H87" s="18">
        <v>3225</v>
      </c>
      <c r="I87" s="18">
        <v>3349.3</v>
      </c>
      <c r="J87" s="51">
        <f t="shared" si="199"/>
        <v>0</v>
      </c>
      <c r="K87" s="51">
        <f t="shared" si="200"/>
        <v>0</v>
      </c>
      <c r="L87" s="51">
        <f t="shared" si="201"/>
        <v>0</v>
      </c>
      <c r="M87" s="18">
        <v>3094.4</v>
      </c>
      <c r="N87" s="18">
        <v>3225</v>
      </c>
      <c r="O87" s="18">
        <v>3349.3</v>
      </c>
      <c r="P87" s="51">
        <f t="shared" si="202"/>
        <v>0</v>
      </c>
      <c r="Q87" s="51">
        <f t="shared" si="203"/>
        <v>5.6999999999998181</v>
      </c>
      <c r="R87" s="51">
        <f t="shared" si="204"/>
        <v>5.5999999999999091</v>
      </c>
      <c r="S87" s="18">
        <v>3094.4</v>
      </c>
      <c r="T87" s="18">
        <v>3230.7</v>
      </c>
      <c r="U87" s="18">
        <v>3354.9</v>
      </c>
      <c r="V87" s="51">
        <f t="shared" si="180"/>
        <v>0</v>
      </c>
      <c r="W87" s="51">
        <f t="shared" si="181"/>
        <v>0</v>
      </c>
      <c r="X87" s="51">
        <f t="shared" si="182"/>
        <v>0</v>
      </c>
      <c r="Y87" s="18">
        <v>3094.4</v>
      </c>
      <c r="Z87" s="18">
        <v>3230.7</v>
      </c>
      <c r="AA87" s="18">
        <v>3354.9</v>
      </c>
      <c r="AB87" s="65">
        <v>1031.5999999999999</v>
      </c>
      <c r="AC87" s="51">
        <f t="shared" si="196"/>
        <v>0</v>
      </c>
      <c r="AD87" s="51">
        <f t="shared" si="197"/>
        <v>0</v>
      </c>
      <c r="AE87" s="51">
        <f t="shared" si="198"/>
        <v>0</v>
      </c>
      <c r="AF87" s="18">
        <v>3094.4</v>
      </c>
      <c r="AG87" s="18">
        <v>3230.7</v>
      </c>
      <c r="AH87" s="18">
        <v>3354.9</v>
      </c>
      <c r="AI87" s="51">
        <f t="shared" si="185"/>
        <v>0</v>
      </c>
      <c r="AJ87" s="51">
        <f t="shared" si="186"/>
        <v>0</v>
      </c>
      <c r="AK87" s="51">
        <f t="shared" si="187"/>
        <v>0</v>
      </c>
      <c r="AL87" s="18">
        <v>3094.4</v>
      </c>
      <c r="AM87" s="18">
        <v>3230.7</v>
      </c>
      <c r="AN87" s="18">
        <v>3354.9</v>
      </c>
      <c r="AO87" s="51">
        <f t="shared" si="189"/>
        <v>-9.3000000000001819</v>
      </c>
      <c r="AP87" s="51">
        <f t="shared" si="190"/>
        <v>0</v>
      </c>
      <c r="AQ87" s="51">
        <f t="shared" si="191"/>
        <v>0</v>
      </c>
      <c r="AR87" s="18">
        <v>3085.1</v>
      </c>
      <c r="AS87" s="18">
        <v>3230.7</v>
      </c>
      <c r="AT87" s="18">
        <v>3354.9</v>
      </c>
      <c r="AU87" s="18">
        <v>2575.8000000000002</v>
      </c>
      <c r="AV87" s="51">
        <f t="shared" si="170"/>
        <v>145.59999999999991</v>
      </c>
      <c r="AW87" s="51">
        <f t="shared" si="171"/>
        <v>145.20000000000027</v>
      </c>
      <c r="AX87" s="18">
        <v>3094.4</v>
      </c>
      <c r="AY87" s="18">
        <v>3230.7</v>
      </c>
      <c r="AZ87" s="18">
        <v>3375.9</v>
      </c>
      <c r="BA87" s="18">
        <v>3576.1</v>
      </c>
    </row>
    <row r="88" spans="1:53" s="7" customFormat="1" ht="141" customHeight="1" outlineLevel="1" x14ac:dyDescent="0.2">
      <c r="A88" s="11" t="s">
        <v>253</v>
      </c>
      <c r="B88" s="30" t="s">
        <v>68</v>
      </c>
      <c r="C88" s="18">
        <v>311.7</v>
      </c>
      <c r="D88" s="18">
        <v>328.7</v>
      </c>
      <c r="E88" s="18">
        <v>252.5</v>
      </c>
      <c r="F88" s="18">
        <v>328.7</v>
      </c>
      <c r="G88" s="18">
        <v>349.8</v>
      </c>
      <c r="H88" s="18">
        <v>349.8</v>
      </c>
      <c r="I88" s="18">
        <v>349.8</v>
      </c>
      <c r="J88" s="51">
        <f t="shared" si="199"/>
        <v>0</v>
      </c>
      <c r="K88" s="51">
        <f t="shared" si="200"/>
        <v>0</v>
      </c>
      <c r="L88" s="51">
        <f t="shared" si="201"/>
        <v>0</v>
      </c>
      <c r="M88" s="18">
        <v>349.8</v>
      </c>
      <c r="N88" s="18">
        <v>349.8</v>
      </c>
      <c r="O88" s="18">
        <v>349.8</v>
      </c>
      <c r="P88" s="51">
        <f t="shared" si="202"/>
        <v>0</v>
      </c>
      <c r="Q88" s="51">
        <f t="shared" si="203"/>
        <v>0</v>
      </c>
      <c r="R88" s="51">
        <f t="shared" si="204"/>
        <v>0</v>
      </c>
      <c r="S88" s="18">
        <v>349.8</v>
      </c>
      <c r="T88" s="18">
        <v>349.8</v>
      </c>
      <c r="U88" s="18">
        <v>349.8</v>
      </c>
      <c r="V88" s="51">
        <f t="shared" si="180"/>
        <v>7</v>
      </c>
      <c r="W88" s="51">
        <f t="shared" si="181"/>
        <v>7</v>
      </c>
      <c r="X88" s="51">
        <f t="shared" si="182"/>
        <v>7</v>
      </c>
      <c r="Y88" s="18">
        <v>356.8</v>
      </c>
      <c r="Z88" s="18">
        <v>356.8</v>
      </c>
      <c r="AA88" s="18">
        <v>356.8</v>
      </c>
      <c r="AB88" s="65">
        <v>86.1</v>
      </c>
      <c r="AC88" s="51">
        <f t="shared" si="196"/>
        <v>0</v>
      </c>
      <c r="AD88" s="51">
        <f t="shared" si="197"/>
        <v>0</v>
      </c>
      <c r="AE88" s="51">
        <f t="shared" si="198"/>
        <v>0</v>
      </c>
      <c r="AF88" s="18">
        <v>356.8</v>
      </c>
      <c r="AG88" s="18">
        <v>356.8</v>
      </c>
      <c r="AH88" s="18">
        <v>356.8</v>
      </c>
      <c r="AI88" s="51">
        <f t="shared" si="185"/>
        <v>20.899999999999977</v>
      </c>
      <c r="AJ88" s="51">
        <f t="shared" si="186"/>
        <v>0</v>
      </c>
      <c r="AK88" s="51">
        <f t="shared" si="187"/>
        <v>0</v>
      </c>
      <c r="AL88" s="18">
        <v>377.7</v>
      </c>
      <c r="AM88" s="18">
        <v>356.8</v>
      </c>
      <c r="AN88" s="18">
        <v>356.8</v>
      </c>
      <c r="AO88" s="51">
        <f t="shared" si="189"/>
        <v>0</v>
      </c>
      <c r="AP88" s="51">
        <f t="shared" si="190"/>
        <v>0</v>
      </c>
      <c r="AQ88" s="51">
        <f t="shared" si="191"/>
        <v>0</v>
      </c>
      <c r="AR88" s="18">
        <v>377.7</v>
      </c>
      <c r="AS88" s="18">
        <v>356.8</v>
      </c>
      <c r="AT88" s="18">
        <v>356.8</v>
      </c>
      <c r="AU88" s="18">
        <v>286.60000000000002</v>
      </c>
      <c r="AV88" s="51">
        <f t="shared" si="170"/>
        <v>14.900000000000034</v>
      </c>
      <c r="AW88" s="51">
        <f t="shared" si="171"/>
        <v>35.800000000000011</v>
      </c>
      <c r="AX88" s="18">
        <v>377.7</v>
      </c>
      <c r="AY88" s="18">
        <v>392.6</v>
      </c>
      <c r="AZ88" s="18">
        <v>392.6</v>
      </c>
      <c r="BA88" s="18">
        <v>392.6</v>
      </c>
    </row>
    <row r="89" spans="1:53" s="5" customFormat="1" ht="199.15" customHeight="1" outlineLevel="1" x14ac:dyDescent="0.2">
      <c r="A89" s="11" t="s">
        <v>254</v>
      </c>
      <c r="B89" s="30" t="s">
        <v>69</v>
      </c>
      <c r="C89" s="18">
        <v>1558.4</v>
      </c>
      <c r="D89" s="18">
        <v>1643.4</v>
      </c>
      <c r="E89" s="18">
        <v>1035.2</v>
      </c>
      <c r="F89" s="18">
        <v>1539.6</v>
      </c>
      <c r="G89" s="18">
        <v>1749.4</v>
      </c>
      <c r="H89" s="18">
        <v>1749.4</v>
      </c>
      <c r="I89" s="18">
        <v>1749.4</v>
      </c>
      <c r="J89" s="51">
        <f t="shared" si="199"/>
        <v>0</v>
      </c>
      <c r="K89" s="51">
        <f t="shared" si="200"/>
        <v>0</v>
      </c>
      <c r="L89" s="51">
        <f t="shared" si="201"/>
        <v>0</v>
      </c>
      <c r="M89" s="18">
        <v>1749.4</v>
      </c>
      <c r="N89" s="18">
        <v>1749.4</v>
      </c>
      <c r="O89" s="18">
        <v>1749.4</v>
      </c>
      <c r="P89" s="51">
        <f t="shared" si="202"/>
        <v>0</v>
      </c>
      <c r="Q89" s="51">
        <f t="shared" si="203"/>
        <v>0</v>
      </c>
      <c r="R89" s="51">
        <f t="shared" si="204"/>
        <v>0</v>
      </c>
      <c r="S89" s="18">
        <v>1749.4</v>
      </c>
      <c r="T89" s="18">
        <v>1749.4</v>
      </c>
      <c r="U89" s="18">
        <v>1749.4</v>
      </c>
      <c r="V89" s="51">
        <f t="shared" si="180"/>
        <v>35.099999999999909</v>
      </c>
      <c r="W89" s="51">
        <f t="shared" si="181"/>
        <v>35.099999999999909</v>
      </c>
      <c r="X89" s="51">
        <f t="shared" si="182"/>
        <v>35.099999999999909</v>
      </c>
      <c r="Y89" s="18">
        <v>1784.5</v>
      </c>
      <c r="Z89" s="18">
        <v>1784.5</v>
      </c>
      <c r="AA89" s="18">
        <v>1784.5</v>
      </c>
      <c r="AB89" s="65">
        <v>304</v>
      </c>
      <c r="AC89" s="51">
        <f t="shared" si="196"/>
        <v>0</v>
      </c>
      <c r="AD89" s="51">
        <f t="shared" si="197"/>
        <v>0</v>
      </c>
      <c r="AE89" s="51">
        <f t="shared" si="198"/>
        <v>0</v>
      </c>
      <c r="AF89" s="18">
        <v>1784.5</v>
      </c>
      <c r="AG89" s="18">
        <v>1784.5</v>
      </c>
      <c r="AH89" s="18">
        <v>1784.5</v>
      </c>
      <c r="AI89" s="51">
        <f t="shared" si="185"/>
        <v>104</v>
      </c>
      <c r="AJ89" s="51">
        <f t="shared" si="186"/>
        <v>0</v>
      </c>
      <c r="AK89" s="51">
        <f t="shared" si="187"/>
        <v>0</v>
      </c>
      <c r="AL89" s="18">
        <v>1888.5</v>
      </c>
      <c r="AM89" s="18">
        <v>1784.5</v>
      </c>
      <c r="AN89" s="18">
        <v>1784.5</v>
      </c>
      <c r="AO89" s="51">
        <f t="shared" si="189"/>
        <v>0</v>
      </c>
      <c r="AP89" s="51">
        <f t="shared" si="190"/>
        <v>0</v>
      </c>
      <c r="AQ89" s="51">
        <f t="shared" si="191"/>
        <v>0</v>
      </c>
      <c r="AR89" s="18">
        <v>1888.5</v>
      </c>
      <c r="AS89" s="18">
        <v>1784.5</v>
      </c>
      <c r="AT89" s="18">
        <v>1784.5</v>
      </c>
      <c r="AU89" s="18">
        <v>1330.5</v>
      </c>
      <c r="AV89" s="51">
        <f t="shared" si="170"/>
        <v>74.400000000000091</v>
      </c>
      <c r="AW89" s="51">
        <f t="shared" si="171"/>
        <v>178.40000000000009</v>
      </c>
      <c r="AX89" s="18">
        <v>1888.5</v>
      </c>
      <c r="AY89" s="18">
        <v>1962.9</v>
      </c>
      <c r="AZ89" s="18">
        <v>1962.9</v>
      </c>
      <c r="BA89" s="18">
        <v>1962.9</v>
      </c>
    </row>
    <row r="90" spans="1:53" s="5" customFormat="1" ht="106.15" customHeight="1" outlineLevel="1" x14ac:dyDescent="0.2">
      <c r="A90" s="11" t="s">
        <v>256</v>
      </c>
      <c r="B90" s="30" t="s">
        <v>70</v>
      </c>
      <c r="C90" s="18">
        <v>311.7</v>
      </c>
      <c r="D90" s="18">
        <v>328.7</v>
      </c>
      <c r="E90" s="18">
        <v>255.9</v>
      </c>
      <c r="F90" s="18">
        <v>328.7</v>
      </c>
      <c r="G90" s="18">
        <v>349.8</v>
      </c>
      <c r="H90" s="18">
        <v>349.8</v>
      </c>
      <c r="I90" s="18">
        <v>349.8</v>
      </c>
      <c r="J90" s="51">
        <f t="shared" si="199"/>
        <v>0</v>
      </c>
      <c r="K90" s="51">
        <f t="shared" si="200"/>
        <v>0</v>
      </c>
      <c r="L90" s="51">
        <f t="shared" si="201"/>
        <v>0</v>
      </c>
      <c r="M90" s="18">
        <v>349.8</v>
      </c>
      <c r="N90" s="18">
        <v>349.8</v>
      </c>
      <c r="O90" s="18">
        <v>349.8</v>
      </c>
      <c r="P90" s="51">
        <f t="shared" si="202"/>
        <v>0</v>
      </c>
      <c r="Q90" s="51">
        <f t="shared" si="203"/>
        <v>0</v>
      </c>
      <c r="R90" s="51">
        <f t="shared" si="204"/>
        <v>0</v>
      </c>
      <c r="S90" s="18">
        <v>349.8</v>
      </c>
      <c r="T90" s="18">
        <v>349.8</v>
      </c>
      <c r="U90" s="18">
        <v>349.8</v>
      </c>
      <c r="V90" s="51">
        <f t="shared" si="180"/>
        <v>7</v>
      </c>
      <c r="W90" s="51">
        <f t="shared" si="181"/>
        <v>7</v>
      </c>
      <c r="X90" s="51">
        <f t="shared" si="182"/>
        <v>7</v>
      </c>
      <c r="Y90" s="18">
        <v>356.8</v>
      </c>
      <c r="Z90" s="18">
        <v>356.8</v>
      </c>
      <c r="AA90" s="18">
        <v>356.8</v>
      </c>
      <c r="AB90" s="65">
        <v>63</v>
      </c>
      <c r="AC90" s="51">
        <f t="shared" si="196"/>
        <v>0</v>
      </c>
      <c r="AD90" s="51">
        <f t="shared" si="197"/>
        <v>0</v>
      </c>
      <c r="AE90" s="51">
        <f t="shared" si="198"/>
        <v>0</v>
      </c>
      <c r="AF90" s="18">
        <v>356.8</v>
      </c>
      <c r="AG90" s="18">
        <v>356.8</v>
      </c>
      <c r="AH90" s="18">
        <v>356.8</v>
      </c>
      <c r="AI90" s="51">
        <f t="shared" si="185"/>
        <v>20.899999999999977</v>
      </c>
      <c r="AJ90" s="51">
        <f t="shared" si="186"/>
        <v>0</v>
      </c>
      <c r="AK90" s="51">
        <f t="shared" si="187"/>
        <v>0</v>
      </c>
      <c r="AL90" s="18">
        <v>377.7</v>
      </c>
      <c r="AM90" s="18">
        <v>356.8</v>
      </c>
      <c r="AN90" s="18">
        <v>356.8</v>
      </c>
      <c r="AO90" s="51">
        <f t="shared" si="189"/>
        <v>0</v>
      </c>
      <c r="AP90" s="51">
        <f t="shared" si="190"/>
        <v>0</v>
      </c>
      <c r="AQ90" s="51">
        <f t="shared" si="191"/>
        <v>0</v>
      </c>
      <c r="AR90" s="18">
        <v>377.7</v>
      </c>
      <c r="AS90" s="18">
        <v>356.8</v>
      </c>
      <c r="AT90" s="18">
        <v>356.8</v>
      </c>
      <c r="AU90" s="18">
        <v>292.89999999999998</v>
      </c>
      <c r="AV90" s="51">
        <f t="shared" si="170"/>
        <v>14.900000000000034</v>
      </c>
      <c r="AW90" s="51">
        <f t="shared" si="171"/>
        <v>35.800000000000011</v>
      </c>
      <c r="AX90" s="18">
        <v>377.7</v>
      </c>
      <c r="AY90" s="18">
        <v>392.6</v>
      </c>
      <c r="AZ90" s="18">
        <v>392.6</v>
      </c>
      <c r="BA90" s="18">
        <v>392.6</v>
      </c>
    </row>
    <row r="91" spans="1:53" s="5" customFormat="1" ht="117.6" customHeight="1" outlineLevel="1" x14ac:dyDescent="0.2">
      <c r="A91" s="11" t="s">
        <v>257</v>
      </c>
      <c r="B91" s="30" t="s">
        <v>71</v>
      </c>
      <c r="C91" s="18">
        <v>311.7</v>
      </c>
      <c r="D91" s="18">
        <v>328.7</v>
      </c>
      <c r="E91" s="18">
        <v>217.8</v>
      </c>
      <c r="F91" s="18">
        <v>328.7</v>
      </c>
      <c r="G91" s="18">
        <v>349.8</v>
      </c>
      <c r="H91" s="18">
        <v>349.8</v>
      </c>
      <c r="I91" s="18">
        <v>349.8</v>
      </c>
      <c r="J91" s="51">
        <f t="shared" si="199"/>
        <v>0</v>
      </c>
      <c r="K91" s="51">
        <f t="shared" si="200"/>
        <v>0</v>
      </c>
      <c r="L91" s="51">
        <f t="shared" si="201"/>
        <v>0</v>
      </c>
      <c r="M91" s="18">
        <v>349.8</v>
      </c>
      <c r="N91" s="18">
        <v>349.8</v>
      </c>
      <c r="O91" s="18">
        <v>349.8</v>
      </c>
      <c r="P91" s="51">
        <f t="shared" si="202"/>
        <v>0</v>
      </c>
      <c r="Q91" s="51">
        <f t="shared" si="203"/>
        <v>0</v>
      </c>
      <c r="R91" s="51">
        <f t="shared" si="204"/>
        <v>0</v>
      </c>
      <c r="S91" s="18">
        <v>349.8</v>
      </c>
      <c r="T91" s="18">
        <v>349.8</v>
      </c>
      <c r="U91" s="18">
        <v>349.8</v>
      </c>
      <c r="V91" s="51">
        <f t="shared" si="180"/>
        <v>7</v>
      </c>
      <c r="W91" s="51">
        <f t="shared" si="181"/>
        <v>7</v>
      </c>
      <c r="X91" s="51">
        <f t="shared" si="182"/>
        <v>7</v>
      </c>
      <c r="Y91" s="18">
        <v>356.8</v>
      </c>
      <c r="Z91" s="18">
        <v>356.8</v>
      </c>
      <c r="AA91" s="18">
        <v>356.8</v>
      </c>
      <c r="AB91" s="65">
        <v>62.9</v>
      </c>
      <c r="AC91" s="51">
        <f t="shared" si="196"/>
        <v>0</v>
      </c>
      <c r="AD91" s="51">
        <f t="shared" si="197"/>
        <v>0</v>
      </c>
      <c r="AE91" s="51">
        <f t="shared" si="198"/>
        <v>0</v>
      </c>
      <c r="AF91" s="18">
        <v>356.8</v>
      </c>
      <c r="AG91" s="18">
        <v>356.8</v>
      </c>
      <c r="AH91" s="18">
        <v>356.8</v>
      </c>
      <c r="AI91" s="51">
        <f t="shared" si="185"/>
        <v>20.899999999999977</v>
      </c>
      <c r="AJ91" s="51">
        <f t="shared" si="186"/>
        <v>0</v>
      </c>
      <c r="AK91" s="51">
        <f t="shared" si="187"/>
        <v>0</v>
      </c>
      <c r="AL91" s="18">
        <v>377.7</v>
      </c>
      <c r="AM91" s="18">
        <v>356.8</v>
      </c>
      <c r="AN91" s="18">
        <v>356.8</v>
      </c>
      <c r="AO91" s="51">
        <f t="shared" si="189"/>
        <v>0</v>
      </c>
      <c r="AP91" s="51">
        <f t="shared" si="190"/>
        <v>0</v>
      </c>
      <c r="AQ91" s="51">
        <f t="shared" si="191"/>
        <v>0</v>
      </c>
      <c r="AR91" s="18">
        <v>377.7</v>
      </c>
      <c r="AS91" s="18">
        <v>356.8</v>
      </c>
      <c r="AT91" s="18">
        <v>356.8</v>
      </c>
      <c r="AU91" s="18">
        <v>264.39999999999998</v>
      </c>
      <c r="AV91" s="51">
        <f t="shared" si="170"/>
        <v>14.900000000000034</v>
      </c>
      <c r="AW91" s="51">
        <f t="shared" si="171"/>
        <v>35.800000000000011</v>
      </c>
      <c r="AX91" s="18">
        <v>377.7</v>
      </c>
      <c r="AY91" s="18">
        <v>392.6</v>
      </c>
      <c r="AZ91" s="18">
        <v>392.6</v>
      </c>
      <c r="BA91" s="18">
        <v>392.6</v>
      </c>
    </row>
    <row r="92" spans="1:53" s="5" customFormat="1" ht="158.44999999999999" customHeight="1" outlineLevel="1" x14ac:dyDescent="0.2">
      <c r="A92" s="11" t="s">
        <v>258</v>
      </c>
      <c r="B92" s="30" t="s">
        <v>72</v>
      </c>
      <c r="C92" s="18">
        <v>487.8</v>
      </c>
      <c r="D92" s="18">
        <v>420.6</v>
      </c>
      <c r="E92" s="18">
        <v>359.8</v>
      </c>
      <c r="F92" s="18">
        <v>499</v>
      </c>
      <c r="G92" s="18">
        <v>436.8</v>
      </c>
      <c r="H92" s="18">
        <v>436.8</v>
      </c>
      <c r="I92" s="18">
        <v>436.8</v>
      </c>
      <c r="J92" s="51">
        <f t="shared" si="199"/>
        <v>0</v>
      </c>
      <c r="K92" s="51">
        <f t="shared" si="200"/>
        <v>0</v>
      </c>
      <c r="L92" s="51">
        <f t="shared" si="201"/>
        <v>0</v>
      </c>
      <c r="M92" s="18">
        <v>436.8</v>
      </c>
      <c r="N92" s="18">
        <v>436.8</v>
      </c>
      <c r="O92" s="18">
        <v>436.8</v>
      </c>
      <c r="P92" s="51">
        <f t="shared" si="202"/>
        <v>0</v>
      </c>
      <c r="Q92" s="51">
        <f t="shared" si="203"/>
        <v>0</v>
      </c>
      <c r="R92" s="51">
        <f t="shared" si="204"/>
        <v>0</v>
      </c>
      <c r="S92" s="18">
        <v>436.8</v>
      </c>
      <c r="T92" s="18">
        <v>436.8</v>
      </c>
      <c r="U92" s="18">
        <v>436.8</v>
      </c>
      <c r="V92" s="51">
        <f t="shared" si="180"/>
        <v>0</v>
      </c>
      <c r="W92" s="51">
        <f t="shared" si="181"/>
        <v>0</v>
      </c>
      <c r="X92" s="51">
        <f t="shared" si="182"/>
        <v>0</v>
      </c>
      <c r="Y92" s="18">
        <v>436.8</v>
      </c>
      <c r="Z92" s="18">
        <v>436.8</v>
      </c>
      <c r="AA92" s="18">
        <v>436.8</v>
      </c>
      <c r="AB92" s="65">
        <v>83.8</v>
      </c>
      <c r="AC92" s="51">
        <f t="shared" si="196"/>
        <v>0</v>
      </c>
      <c r="AD92" s="51">
        <f t="shared" si="197"/>
        <v>0</v>
      </c>
      <c r="AE92" s="51">
        <f t="shared" si="198"/>
        <v>0</v>
      </c>
      <c r="AF92" s="18">
        <v>436.8</v>
      </c>
      <c r="AG92" s="18">
        <v>436.8</v>
      </c>
      <c r="AH92" s="18">
        <v>436.8</v>
      </c>
      <c r="AI92" s="51">
        <f t="shared" si="185"/>
        <v>0</v>
      </c>
      <c r="AJ92" s="51">
        <f t="shared" si="186"/>
        <v>0</v>
      </c>
      <c r="AK92" s="51">
        <f t="shared" si="187"/>
        <v>0</v>
      </c>
      <c r="AL92" s="18">
        <v>436.8</v>
      </c>
      <c r="AM92" s="18">
        <v>436.8</v>
      </c>
      <c r="AN92" s="18">
        <v>436.8</v>
      </c>
      <c r="AO92" s="51">
        <f t="shared" si="189"/>
        <v>0</v>
      </c>
      <c r="AP92" s="51">
        <f t="shared" si="190"/>
        <v>0</v>
      </c>
      <c r="AQ92" s="51">
        <f t="shared" si="191"/>
        <v>0</v>
      </c>
      <c r="AR92" s="18">
        <v>436.8</v>
      </c>
      <c r="AS92" s="18">
        <v>436.8</v>
      </c>
      <c r="AT92" s="18">
        <v>436.8</v>
      </c>
      <c r="AU92" s="18">
        <v>352</v>
      </c>
      <c r="AV92" s="51">
        <f t="shared" si="170"/>
        <v>-42.199999999999989</v>
      </c>
      <c r="AW92" s="51">
        <f t="shared" si="171"/>
        <v>-42.199999999999989</v>
      </c>
      <c r="AX92" s="18">
        <v>436.8</v>
      </c>
      <c r="AY92" s="18">
        <v>394.6</v>
      </c>
      <c r="AZ92" s="18">
        <v>394.6</v>
      </c>
      <c r="BA92" s="18">
        <v>394.6</v>
      </c>
    </row>
    <row r="93" spans="1:53" s="5" customFormat="1" ht="107.45" customHeight="1" outlineLevel="1" x14ac:dyDescent="0.2">
      <c r="A93" s="11" t="s">
        <v>255</v>
      </c>
      <c r="B93" s="30" t="s">
        <v>73</v>
      </c>
      <c r="C93" s="18">
        <v>6081.1</v>
      </c>
      <c r="D93" s="18">
        <v>8433.1</v>
      </c>
      <c r="E93" s="18">
        <v>7202.1</v>
      </c>
      <c r="F93" s="18">
        <v>8702.7999999999993</v>
      </c>
      <c r="G93" s="18">
        <v>8593.5</v>
      </c>
      <c r="H93" s="18">
        <v>8593.5</v>
      </c>
      <c r="I93" s="18">
        <v>8593.5</v>
      </c>
      <c r="J93" s="51">
        <f t="shared" si="199"/>
        <v>0</v>
      </c>
      <c r="K93" s="51">
        <f t="shared" si="200"/>
        <v>0</v>
      </c>
      <c r="L93" s="51">
        <f t="shared" si="201"/>
        <v>0</v>
      </c>
      <c r="M93" s="18">
        <v>8593.5</v>
      </c>
      <c r="N93" s="18">
        <v>8593.5</v>
      </c>
      <c r="O93" s="18">
        <v>8593.5</v>
      </c>
      <c r="P93" s="51">
        <f t="shared" si="202"/>
        <v>0</v>
      </c>
      <c r="Q93" s="51">
        <f t="shared" si="203"/>
        <v>0</v>
      </c>
      <c r="R93" s="51">
        <f t="shared" si="204"/>
        <v>0</v>
      </c>
      <c r="S93" s="18">
        <v>8593.5</v>
      </c>
      <c r="T93" s="18">
        <v>8593.5</v>
      </c>
      <c r="U93" s="18">
        <v>8593.5</v>
      </c>
      <c r="V93" s="51">
        <f t="shared" si="180"/>
        <v>0</v>
      </c>
      <c r="W93" s="51">
        <f t="shared" si="181"/>
        <v>0</v>
      </c>
      <c r="X93" s="51">
        <f t="shared" si="182"/>
        <v>0</v>
      </c>
      <c r="Y93" s="18">
        <v>8593.5</v>
      </c>
      <c r="Z93" s="18">
        <v>8593.5</v>
      </c>
      <c r="AA93" s="18">
        <v>8593.5</v>
      </c>
      <c r="AB93" s="65">
        <v>1940</v>
      </c>
      <c r="AC93" s="51">
        <f t="shared" si="196"/>
        <v>0</v>
      </c>
      <c r="AD93" s="51">
        <f t="shared" si="197"/>
        <v>0</v>
      </c>
      <c r="AE93" s="51">
        <f t="shared" si="198"/>
        <v>0</v>
      </c>
      <c r="AF93" s="18">
        <v>8593.5</v>
      </c>
      <c r="AG93" s="18">
        <v>8593.5</v>
      </c>
      <c r="AH93" s="18">
        <v>8593.5</v>
      </c>
      <c r="AI93" s="51">
        <f t="shared" si="185"/>
        <v>0</v>
      </c>
      <c r="AJ93" s="51">
        <f t="shared" si="186"/>
        <v>0</v>
      </c>
      <c r="AK93" s="51">
        <f t="shared" si="187"/>
        <v>0</v>
      </c>
      <c r="AL93" s="18">
        <v>8593.5</v>
      </c>
      <c r="AM93" s="18">
        <v>8593.5</v>
      </c>
      <c r="AN93" s="18">
        <v>8593.5</v>
      </c>
      <c r="AO93" s="51">
        <f t="shared" si="189"/>
        <v>0</v>
      </c>
      <c r="AP93" s="51">
        <f t="shared" si="190"/>
        <v>0</v>
      </c>
      <c r="AQ93" s="51">
        <f t="shared" si="191"/>
        <v>0</v>
      </c>
      <c r="AR93" s="18">
        <v>8593.5</v>
      </c>
      <c r="AS93" s="18">
        <v>8593.5</v>
      </c>
      <c r="AT93" s="18">
        <v>8593.5</v>
      </c>
      <c r="AU93" s="18">
        <v>6368.9</v>
      </c>
      <c r="AV93" s="51">
        <f t="shared" si="170"/>
        <v>-483.69999999999982</v>
      </c>
      <c r="AW93" s="51">
        <f t="shared" si="171"/>
        <v>-483.69999999999982</v>
      </c>
      <c r="AX93" s="18">
        <v>8593.5</v>
      </c>
      <c r="AY93" s="18">
        <v>8109.8</v>
      </c>
      <c r="AZ93" s="18">
        <v>8109.8</v>
      </c>
      <c r="BA93" s="18">
        <v>8109.8</v>
      </c>
    </row>
    <row r="94" spans="1:53" s="5" customFormat="1" ht="90" customHeight="1" outlineLevel="1" x14ac:dyDescent="0.2">
      <c r="A94" s="11" t="s">
        <v>228</v>
      </c>
      <c r="B94" s="30" t="s">
        <v>74</v>
      </c>
      <c r="C94" s="18">
        <v>311.7</v>
      </c>
      <c r="D94" s="18">
        <v>328.7</v>
      </c>
      <c r="E94" s="18">
        <v>260.39999999999998</v>
      </c>
      <c r="F94" s="18">
        <v>328.7</v>
      </c>
      <c r="G94" s="18">
        <v>349.8</v>
      </c>
      <c r="H94" s="18">
        <v>349.8</v>
      </c>
      <c r="I94" s="18">
        <v>349.8</v>
      </c>
      <c r="J94" s="51">
        <f t="shared" si="199"/>
        <v>0</v>
      </c>
      <c r="K94" s="51">
        <f t="shared" si="200"/>
        <v>0</v>
      </c>
      <c r="L94" s="51">
        <f t="shared" si="201"/>
        <v>0</v>
      </c>
      <c r="M94" s="18">
        <v>349.8</v>
      </c>
      <c r="N94" s="18">
        <v>349.8</v>
      </c>
      <c r="O94" s="18">
        <v>349.8</v>
      </c>
      <c r="P94" s="51">
        <f t="shared" si="202"/>
        <v>0</v>
      </c>
      <c r="Q94" s="51">
        <f t="shared" si="203"/>
        <v>0</v>
      </c>
      <c r="R94" s="51">
        <f t="shared" si="204"/>
        <v>0</v>
      </c>
      <c r="S94" s="18">
        <v>349.8</v>
      </c>
      <c r="T94" s="18">
        <v>349.8</v>
      </c>
      <c r="U94" s="18">
        <v>349.8</v>
      </c>
      <c r="V94" s="51">
        <f t="shared" si="180"/>
        <v>7</v>
      </c>
      <c r="W94" s="51">
        <f t="shared" si="181"/>
        <v>7</v>
      </c>
      <c r="X94" s="51">
        <f t="shared" si="182"/>
        <v>7</v>
      </c>
      <c r="Y94" s="18">
        <v>356.8</v>
      </c>
      <c r="Z94" s="18">
        <v>356.8</v>
      </c>
      <c r="AA94" s="18">
        <v>356.8</v>
      </c>
      <c r="AB94" s="65">
        <v>82.4</v>
      </c>
      <c r="AC94" s="51">
        <f t="shared" si="196"/>
        <v>0</v>
      </c>
      <c r="AD94" s="51">
        <f t="shared" si="197"/>
        <v>0</v>
      </c>
      <c r="AE94" s="51">
        <f t="shared" si="198"/>
        <v>0</v>
      </c>
      <c r="AF94" s="18">
        <v>356.8</v>
      </c>
      <c r="AG94" s="18">
        <v>356.8</v>
      </c>
      <c r="AH94" s="18">
        <v>356.8</v>
      </c>
      <c r="AI94" s="51">
        <f t="shared" si="185"/>
        <v>0</v>
      </c>
      <c r="AJ94" s="51">
        <f t="shared" si="186"/>
        <v>0</v>
      </c>
      <c r="AK94" s="51">
        <f t="shared" si="187"/>
        <v>0</v>
      </c>
      <c r="AL94" s="18">
        <v>356.8</v>
      </c>
      <c r="AM94" s="18">
        <v>356.8</v>
      </c>
      <c r="AN94" s="18">
        <v>356.8</v>
      </c>
      <c r="AO94" s="51">
        <f t="shared" si="189"/>
        <v>0</v>
      </c>
      <c r="AP94" s="51">
        <f t="shared" si="190"/>
        <v>0</v>
      </c>
      <c r="AQ94" s="51">
        <f t="shared" si="191"/>
        <v>0</v>
      </c>
      <c r="AR94" s="18">
        <v>356.8</v>
      </c>
      <c r="AS94" s="18">
        <v>356.8</v>
      </c>
      <c r="AT94" s="18">
        <v>356.8</v>
      </c>
      <c r="AU94" s="18">
        <v>162</v>
      </c>
      <c r="AV94" s="51">
        <f t="shared" si="170"/>
        <v>-356.8</v>
      </c>
      <c r="AW94" s="51">
        <f t="shared" si="171"/>
        <v>-356.8</v>
      </c>
      <c r="AX94" s="18">
        <v>356.8</v>
      </c>
      <c r="AY94" s="18"/>
      <c r="AZ94" s="18"/>
      <c r="BA94" s="18"/>
    </row>
    <row r="95" spans="1:53" s="5" customFormat="1" ht="100.15" customHeight="1" outlineLevel="1" x14ac:dyDescent="0.2">
      <c r="A95" s="11" t="s">
        <v>116</v>
      </c>
      <c r="B95" s="30" t="s">
        <v>82</v>
      </c>
      <c r="C95" s="18">
        <v>6360.5</v>
      </c>
      <c r="D95" s="18">
        <v>7321.8</v>
      </c>
      <c r="E95" s="18">
        <v>4944.2</v>
      </c>
      <c r="F95" s="18">
        <v>6115.5</v>
      </c>
      <c r="G95" s="18">
        <v>7174.6</v>
      </c>
      <c r="H95" s="18">
        <v>7483.1</v>
      </c>
      <c r="I95" s="18">
        <v>7797.4</v>
      </c>
      <c r="J95" s="51">
        <f t="shared" si="199"/>
        <v>0</v>
      </c>
      <c r="K95" s="51">
        <f t="shared" si="200"/>
        <v>0</v>
      </c>
      <c r="L95" s="51">
        <f t="shared" si="201"/>
        <v>0</v>
      </c>
      <c r="M95" s="18">
        <v>7174.6</v>
      </c>
      <c r="N95" s="18">
        <v>7483.1</v>
      </c>
      <c r="O95" s="18">
        <v>7797.4</v>
      </c>
      <c r="P95" s="51">
        <f t="shared" si="202"/>
        <v>0</v>
      </c>
      <c r="Q95" s="51">
        <f t="shared" si="203"/>
        <v>0</v>
      </c>
      <c r="R95" s="51">
        <f t="shared" si="204"/>
        <v>0</v>
      </c>
      <c r="S95" s="18">
        <v>7174.6</v>
      </c>
      <c r="T95" s="18">
        <v>7483.1</v>
      </c>
      <c r="U95" s="18">
        <v>7797.4</v>
      </c>
      <c r="V95" s="51">
        <f t="shared" si="180"/>
        <v>0</v>
      </c>
      <c r="W95" s="51">
        <f t="shared" si="181"/>
        <v>0</v>
      </c>
      <c r="X95" s="51">
        <f t="shared" si="182"/>
        <v>0</v>
      </c>
      <c r="Y95" s="18">
        <v>7174.6</v>
      </c>
      <c r="Z95" s="18">
        <v>7483.1</v>
      </c>
      <c r="AA95" s="18">
        <v>7797.4</v>
      </c>
      <c r="AB95" s="65">
        <v>1923.1</v>
      </c>
      <c r="AC95" s="51">
        <f t="shared" si="196"/>
        <v>0</v>
      </c>
      <c r="AD95" s="51">
        <f t="shared" si="197"/>
        <v>0</v>
      </c>
      <c r="AE95" s="51">
        <f t="shared" si="198"/>
        <v>0</v>
      </c>
      <c r="AF95" s="18">
        <v>7174.6</v>
      </c>
      <c r="AG95" s="18">
        <v>7483.1</v>
      </c>
      <c r="AH95" s="18">
        <v>7797.4</v>
      </c>
      <c r="AI95" s="51">
        <f t="shared" si="185"/>
        <v>0</v>
      </c>
      <c r="AJ95" s="51">
        <f t="shared" si="186"/>
        <v>0</v>
      </c>
      <c r="AK95" s="51">
        <f t="shared" si="187"/>
        <v>0</v>
      </c>
      <c r="AL95" s="18">
        <v>7174.6</v>
      </c>
      <c r="AM95" s="18">
        <v>7483.1</v>
      </c>
      <c r="AN95" s="18">
        <v>7797.4</v>
      </c>
      <c r="AO95" s="51">
        <f t="shared" si="189"/>
        <v>0</v>
      </c>
      <c r="AP95" s="51">
        <f t="shared" si="190"/>
        <v>0</v>
      </c>
      <c r="AQ95" s="51">
        <f t="shared" si="191"/>
        <v>0</v>
      </c>
      <c r="AR95" s="18">
        <v>7174.6</v>
      </c>
      <c r="AS95" s="18">
        <v>7483.1</v>
      </c>
      <c r="AT95" s="18">
        <v>7797.4</v>
      </c>
      <c r="AU95" s="18">
        <v>3357</v>
      </c>
      <c r="AV95" s="51">
        <f t="shared" si="170"/>
        <v>-1652.8000000000002</v>
      </c>
      <c r="AW95" s="51">
        <f t="shared" si="171"/>
        <v>-1729.4000000000005</v>
      </c>
      <c r="AX95" s="18">
        <v>7174.6</v>
      </c>
      <c r="AY95" s="18">
        <v>5521.8</v>
      </c>
      <c r="AZ95" s="18">
        <v>5753.7</v>
      </c>
      <c r="BA95" s="18">
        <v>5995.3</v>
      </c>
    </row>
    <row r="96" spans="1:53" s="5" customFormat="1" ht="126" customHeight="1" outlineLevel="1" x14ac:dyDescent="0.2">
      <c r="A96" s="11" t="s">
        <v>229</v>
      </c>
      <c r="B96" s="30" t="s">
        <v>75</v>
      </c>
      <c r="C96" s="18">
        <v>7888</v>
      </c>
      <c r="D96" s="18">
        <v>8402.1</v>
      </c>
      <c r="E96" s="18">
        <v>4782.3</v>
      </c>
      <c r="F96" s="18">
        <v>6809.7</v>
      </c>
      <c r="G96" s="18">
        <v>8228.9</v>
      </c>
      <c r="H96" s="18">
        <v>8228.9</v>
      </c>
      <c r="I96" s="18">
        <v>8228.9</v>
      </c>
      <c r="J96" s="51">
        <f t="shared" si="199"/>
        <v>0</v>
      </c>
      <c r="K96" s="51">
        <f t="shared" si="200"/>
        <v>0</v>
      </c>
      <c r="L96" s="51">
        <f t="shared" si="201"/>
        <v>0</v>
      </c>
      <c r="M96" s="18">
        <v>8228.9</v>
      </c>
      <c r="N96" s="18">
        <v>8228.9</v>
      </c>
      <c r="O96" s="18">
        <v>8228.9</v>
      </c>
      <c r="P96" s="51">
        <f t="shared" si="202"/>
        <v>0</v>
      </c>
      <c r="Q96" s="51">
        <f t="shared" si="203"/>
        <v>0</v>
      </c>
      <c r="R96" s="51">
        <f t="shared" si="204"/>
        <v>0</v>
      </c>
      <c r="S96" s="18">
        <v>8228.9</v>
      </c>
      <c r="T96" s="18">
        <v>8228.9</v>
      </c>
      <c r="U96" s="18">
        <v>8228.9</v>
      </c>
      <c r="V96" s="51">
        <f t="shared" si="180"/>
        <v>0</v>
      </c>
      <c r="W96" s="51">
        <f t="shared" si="181"/>
        <v>0</v>
      </c>
      <c r="X96" s="51">
        <f t="shared" si="182"/>
        <v>0</v>
      </c>
      <c r="Y96" s="18">
        <v>8228.9</v>
      </c>
      <c r="Z96" s="18">
        <v>8228.9</v>
      </c>
      <c r="AA96" s="18">
        <v>8228.9</v>
      </c>
      <c r="AB96" s="65">
        <v>2250.8000000000002</v>
      </c>
      <c r="AC96" s="51">
        <f t="shared" si="196"/>
        <v>0</v>
      </c>
      <c r="AD96" s="51">
        <f t="shared" si="197"/>
        <v>0</v>
      </c>
      <c r="AE96" s="51">
        <f t="shared" si="198"/>
        <v>0</v>
      </c>
      <c r="AF96" s="18">
        <v>8228.9</v>
      </c>
      <c r="AG96" s="18">
        <v>8228.9</v>
      </c>
      <c r="AH96" s="18">
        <v>8228.9</v>
      </c>
      <c r="AI96" s="51">
        <f t="shared" si="185"/>
        <v>0</v>
      </c>
      <c r="AJ96" s="51">
        <f t="shared" si="186"/>
        <v>0</v>
      </c>
      <c r="AK96" s="51">
        <f t="shared" si="187"/>
        <v>0</v>
      </c>
      <c r="AL96" s="18">
        <v>8228.9</v>
      </c>
      <c r="AM96" s="18">
        <v>8228.9</v>
      </c>
      <c r="AN96" s="18">
        <v>8228.9</v>
      </c>
      <c r="AO96" s="51">
        <f t="shared" si="189"/>
        <v>0</v>
      </c>
      <c r="AP96" s="51">
        <f t="shared" si="190"/>
        <v>0</v>
      </c>
      <c r="AQ96" s="51">
        <f t="shared" si="191"/>
        <v>0</v>
      </c>
      <c r="AR96" s="18">
        <v>8228.9</v>
      </c>
      <c r="AS96" s="18">
        <v>8228.9</v>
      </c>
      <c r="AT96" s="18">
        <v>8228.9</v>
      </c>
      <c r="AU96" s="18">
        <v>4206.6000000000004</v>
      </c>
      <c r="AV96" s="51">
        <f t="shared" si="170"/>
        <v>1671.7000000000007</v>
      </c>
      <c r="AW96" s="51">
        <f t="shared" si="171"/>
        <v>1671.7000000000007</v>
      </c>
      <c r="AX96" s="18">
        <v>8228.9</v>
      </c>
      <c r="AY96" s="18">
        <v>9900.6</v>
      </c>
      <c r="AZ96" s="18">
        <v>9900.6</v>
      </c>
      <c r="BA96" s="18">
        <v>9900.6</v>
      </c>
    </row>
    <row r="97" spans="1:53" s="5" customFormat="1" ht="174" customHeight="1" outlineLevel="1" x14ac:dyDescent="0.2">
      <c r="A97" s="11" t="s">
        <v>230</v>
      </c>
      <c r="B97" s="30" t="s">
        <v>238</v>
      </c>
      <c r="C97" s="18"/>
      <c r="D97" s="18"/>
      <c r="E97" s="18"/>
      <c r="F97" s="18"/>
      <c r="G97" s="18"/>
      <c r="H97" s="18"/>
      <c r="I97" s="18"/>
      <c r="J97" s="51"/>
      <c r="K97" s="51"/>
      <c r="L97" s="51"/>
      <c r="M97" s="18"/>
      <c r="N97" s="18"/>
      <c r="O97" s="18"/>
      <c r="P97" s="51"/>
      <c r="Q97" s="51"/>
      <c r="R97" s="51"/>
      <c r="S97" s="18"/>
      <c r="T97" s="18"/>
      <c r="U97" s="18"/>
      <c r="V97" s="51"/>
      <c r="W97" s="51"/>
      <c r="X97" s="51"/>
      <c r="Y97" s="18"/>
      <c r="Z97" s="18"/>
      <c r="AA97" s="18"/>
      <c r="AB97" s="65"/>
      <c r="AC97" s="51"/>
      <c r="AD97" s="51"/>
      <c r="AE97" s="51"/>
      <c r="AF97" s="18"/>
      <c r="AG97" s="18"/>
      <c r="AH97" s="18"/>
      <c r="AI97" s="51"/>
      <c r="AJ97" s="51"/>
      <c r="AK97" s="51"/>
      <c r="AL97" s="18"/>
      <c r="AM97" s="18"/>
      <c r="AN97" s="18"/>
      <c r="AO97" s="51"/>
      <c r="AP97" s="51"/>
      <c r="AQ97" s="51"/>
      <c r="AR97" s="18">
        <v>10.8</v>
      </c>
      <c r="AS97" s="18"/>
      <c r="AT97" s="18"/>
      <c r="AU97" s="18"/>
      <c r="AV97" s="51">
        <f t="shared" si="170"/>
        <v>228.89999999999998</v>
      </c>
      <c r="AW97" s="51"/>
      <c r="AX97" s="18"/>
      <c r="AY97" s="18">
        <v>239.7</v>
      </c>
      <c r="AZ97" s="18">
        <v>239.7</v>
      </c>
      <c r="BA97" s="18">
        <v>239.7</v>
      </c>
    </row>
    <row r="98" spans="1:53" s="5" customFormat="1" ht="125.45" customHeight="1" outlineLevel="1" x14ac:dyDescent="0.2">
      <c r="A98" s="11" t="s">
        <v>117</v>
      </c>
      <c r="B98" s="30" t="s">
        <v>76</v>
      </c>
      <c r="C98" s="18">
        <v>837.4</v>
      </c>
      <c r="D98" s="18">
        <v>1415.8</v>
      </c>
      <c r="E98" s="18">
        <v>859.9</v>
      </c>
      <c r="F98" s="18">
        <v>1179.3</v>
      </c>
      <c r="G98" s="18">
        <v>1312.2</v>
      </c>
      <c r="H98" s="18">
        <v>1312.2</v>
      </c>
      <c r="I98" s="18">
        <v>1312.2</v>
      </c>
      <c r="J98" s="51">
        <f t="shared" si="199"/>
        <v>0</v>
      </c>
      <c r="K98" s="51">
        <f t="shared" si="200"/>
        <v>0</v>
      </c>
      <c r="L98" s="51">
        <f t="shared" si="201"/>
        <v>0</v>
      </c>
      <c r="M98" s="18">
        <v>1312.2</v>
      </c>
      <c r="N98" s="18">
        <v>1312.2</v>
      </c>
      <c r="O98" s="18">
        <v>1312.2</v>
      </c>
      <c r="P98" s="51">
        <f t="shared" si="202"/>
        <v>0</v>
      </c>
      <c r="Q98" s="51">
        <f t="shared" si="203"/>
        <v>0</v>
      </c>
      <c r="R98" s="51">
        <f t="shared" si="204"/>
        <v>0</v>
      </c>
      <c r="S98" s="18">
        <v>1312.2</v>
      </c>
      <c r="T98" s="18">
        <v>1312.2</v>
      </c>
      <c r="U98" s="18">
        <v>1312.2</v>
      </c>
      <c r="V98" s="51">
        <f t="shared" si="180"/>
        <v>0</v>
      </c>
      <c r="W98" s="51">
        <f t="shared" si="181"/>
        <v>0</v>
      </c>
      <c r="X98" s="51">
        <f t="shared" si="182"/>
        <v>0</v>
      </c>
      <c r="Y98" s="18">
        <v>1312.2</v>
      </c>
      <c r="Z98" s="18">
        <v>1312.2</v>
      </c>
      <c r="AA98" s="18">
        <v>1312.2</v>
      </c>
      <c r="AB98" s="65">
        <v>230</v>
      </c>
      <c r="AC98" s="51">
        <f t="shared" si="196"/>
        <v>0</v>
      </c>
      <c r="AD98" s="51">
        <f t="shared" si="197"/>
        <v>0</v>
      </c>
      <c r="AE98" s="51">
        <f t="shared" si="198"/>
        <v>0</v>
      </c>
      <c r="AF98" s="18">
        <v>1312.2</v>
      </c>
      <c r="AG98" s="18">
        <v>1312.2</v>
      </c>
      <c r="AH98" s="18">
        <v>1312.2</v>
      </c>
      <c r="AI98" s="51">
        <f t="shared" si="185"/>
        <v>0</v>
      </c>
      <c r="AJ98" s="51">
        <f t="shared" si="186"/>
        <v>0</v>
      </c>
      <c r="AK98" s="51">
        <f t="shared" si="187"/>
        <v>0</v>
      </c>
      <c r="AL98" s="18">
        <v>1312.2</v>
      </c>
      <c r="AM98" s="18">
        <v>1312.2</v>
      </c>
      <c r="AN98" s="18">
        <v>1312.2</v>
      </c>
      <c r="AO98" s="51">
        <f t="shared" si="189"/>
        <v>0</v>
      </c>
      <c r="AP98" s="51">
        <f t="shared" si="190"/>
        <v>0</v>
      </c>
      <c r="AQ98" s="51">
        <f t="shared" si="191"/>
        <v>0</v>
      </c>
      <c r="AR98" s="18">
        <v>1312.2</v>
      </c>
      <c r="AS98" s="18">
        <v>1312.2</v>
      </c>
      <c r="AT98" s="18">
        <v>1312.2</v>
      </c>
      <c r="AU98" s="18">
        <v>742.3</v>
      </c>
      <c r="AV98" s="51">
        <f t="shared" si="170"/>
        <v>-359.5</v>
      </c>
      <c r="AW98" s="51">
        <f t="shared" si="171"/>
        <v>-359.5</v>
      </c>
      <c r="AX98" s="18">
        <v>1312.2</v>
      </c>
      <c r="AY98" s="18">
        <v>952.7</v>
      </c>
      <c r="AZ98" s="18">
        <v>952.7</v>
      </c>
      <c r="BA98" s="18">
        <v>952.7</v>
      </c>
    </row>
    <row r="99" spans="1:53" s="5" customFormat="1" ht="268.89999999999998" customHeight="1" outlineLevel="1" x14ac:dyDescent="0.2">
      <c r="A99" s="11" t="s">
        <v>118</v>
      </c>
      <c r="B99" s="30" t="s">
        <v>77</v>
      </c>
      <c r="C99" s="18">
        <v>524.5</v>
      </c>
      <c r="D99" s="18">
        <v>377.1</v>
      </c>
      <c r="E99" s="18">
        <v>348.2</v>
      </c>
      <c r="F99" s="18">
        <v>484.9</v>
      </c>
      <c r="G99" s="18">
        <v>391.7</v>
      </c>
      <c r="H99" s="18">
        <v>391.7</v>
      </c>
      <c r="I99" s="18">
        <v>391.7</v>
      </c>
      <c r="J99" s="51">
        <f t="shared" si="199"/>
        <v>0</v>
      </c>
      <c r="K99" s="51">
        <f t="shared" si="200"/>
        <v>0</v>
      </c>
      <c r="L99" s="51">
        <f t="shared" si="201"/>
        <v>0</v>
      </c>
      <c r="M99" s="18">
        <v>391.7</v>
      </c>
      <c r="N99" s="18">
        <v>391.7</v>
      </c>
      <c r="O99" s="18">
        <v>391.7</v>
      </c>
      <c r="P99" s="51">
        <f t="shared" si="202"/>
        <v>0</v>
      </c>
      <c r="Q99" s="51">
        <f t="shared" si="203"/>
        <v>0</v>
      </c>
      <c r="R99" s="51">
        <f t="shared" si="204"/>
        <v>0</v>
      </c>
      <c r="S99" s="18">
        <v>391.7</v>
      </c>
      <c r="T99" s="18">
        <v>391.7</v>
      </c>
      <c r="U99" s="18">
        <v>391.7</v>
      </c>
      <c r="V99" s="51">
        <f t="shared" si="180"/>
        <v>0</v>
      </c>
      <c r="W99" s="51">
        <f t="shared" si="181"/>
        <v>0</v>
      </c>
      <c r="X99" s="51">
        <f t="shared" si="182"/>
        <v>0</v>
      </c>
      <c r="Y99" s="18">
        <v>391.7</v>
      </c>
      <c r="Z99" s="18">
        <v>391.7</v>
      </c>
      <c r="AA99" s="18">
        <v>391.7</v>
      </c>
      <c r="AB99" s="65">
        <v>95.1</v>
      </c>
      <c r="AC99" s="51">
        <f t="shared" si="196"/>
        <v>0</v>
      </c>
      <c r="AD99" s="51">
        <f t="shared" si="197"/>
        <v>0</v>
      </c>
      <c r="AE99" s="51">
        <f t="shared" si="198"/>
        <v>0</v>
      </c>
      <c r="AF99" s="18">
        <v>391.7</v>
      </c>
      <c r="AG99" s="18">
        <v>391.7</v>
      </c>
      <c r="AH99" s="18">
        <v>391.7</v>
      </c>
      <c r="AI99" s="51">
        <f t="shared" si="185"/>
        <v>0</v>
      </c>
      <c r="AJ99" s="51">
        <f t="shared" si="186"/>
        <v>0</v>
      </c>
      <c r="AK99" s="51">
        <f t="shared" si="187"/>
        <v>0</v>
      </c>
      <c r="AL99" s="18">
        <v>391.7</v>
      </c>
      <c r="AM99" s="18">
        <v>391.7</v>
      </c>
      <c r="AN99" s="18">
        <v>391.7</v>
      </c>
      <c r="AO99" s="51">
        <f t="shared" si="189"/>
        <v>0</v>
      </c>
      <c r="AP99" s="51">
        <f t="shared" si="190"/>
        <v>0</v>
      </c>
      <c r="AQ99" s="51">
        <f t="shared" si="191"/>
        <v>0</v>
      </c>
      <c r="AR99" s="18">
        <v>391.7</v>
      </c>
      <c r="AS99" s="18">
        <v>391.7</v>
      </c>
      <c r="AT99" s="18">
        <v>391.7</v>
      </c>
      <c r="AU99" s="18">
        <v>336.1</v>
      </c>
      <c r="AV99" s="51">
        <f t="shared" si="170"/>
        <v>15.699999999999989</v>
      </c>
      <c r="AW99" s="51">
        <f t="shared" si="171"/>
        <v>15.699999999999989</v>
      </c>
      <c r="AX99" s="18">
        <v>391.7</v>
      </c>
      <c r="AY99" s="18">
        <v>407.4</v>
      </c>
      <c r="AZ99" s="18">
        <v>407.4</v>
      </c>
      <c r="BA99" s="18">
        <v>407.4</v>
      </c>
    </row>
    <row r="100" spans="1:53" s="5" customFormat="1" ht="88.9" customHeight="1" x14ac:dyDescent="0.2">
      <c r="A100" s="11" t="s">
        <v>127</v>
      </c>
      <c r="B100" s="30" t="s">
        <v>81</v>
      </c>
      <c r="C100" s="18">
        <v>122499.2</v>
      </c>
      <c r="D100" s="18">
        <v>135520</v>
      </c>
      <c r="E100" s="18">
        <v>105479.2</v>
      </c>
      <c r="F100" s="18">
        <v>134629.6</v>
      </c>
      <c r="G100" s="18">
        <v>122219.8</v>
      </c>
      <c r="H100" s="18">
        <v>122219.8</v>
      </c>
      <c r="I100" s="18">
        <v>122219.8</v>
      </c>
      <c r="J100" s="51">
        <f t="shared" si="199"/>
        <v>0</v>
      </c>
      <c r="K100" s="51">
        <f t="shared" si="200"/>
        <v>0</v>
      </c>
      <c r="L100" s="51">
        <f t="shared" si="201"/>
        <v>0</v>
      </c>
      <c r="M100" s="18">
        <v>122219.8</v>
      </c>
      <c r="N100" s="18">
        <v>122219.8</v>
      </c>
      <c r="O100" s="18">
        <v>122219.8</v>
      </c>
      <c r="P100" s="51">
        <f t="shared" si="202"/>
        <v>0</v>
      </c>
      <c r="Q100" s="51">
        <f t="shared" si="203"/>
        <v>0</v>
      </c>
      <c r="R100" s="51">
        <f t="shared" si="204"/>
        <v>0</v>
      </c>
      <c r="S100" s="18">
        <v>122219.8</v>
      </c>
      <c r="T100" s="18">
        <v>122219.8</v>
      </c>
      <c r="U100" s="18">
        <v>122219.8</v>
      </c>
      <c r="V100" s="51">
        <f t="shared" si="180"/>
        <v>317.5</v>
      </c>
      <c r="W100" s="51">
        <f t="shared" si="181"/>
        <v>0</v>
      </c>
      <c r="X100" s="51">
        <f t="shared" si="182"/>
        <v>0</v>
      </c>
      <c r="Y100" s="18">
        <v>122537.3</v>
      </c>
      <c r="Z100" s="18">
        <v>122219.8</v>
      </c>
      <c r="AA100" s="18">
        <v>122219.8</v>
      </c>
      <c r="AB100" s="65">
        <v>31907.4</v>
      </c>
      <c r="AC100" s="51">
        <f t="shared" si="196"/>
        <v>0</v>
      </c>
      <c r="AD100" s="51">
        <f t="shared" si="197"/>
        <v>0</v>
      </c>
      <c r="AE100" s="51">
        <f t="shared" si="198"/>
        <v>0</v>
      </c>
      <c r="AF100" s="18">
        <v>122537.3</v>
      </c>
      <c r="AG100" s="18">
        <v>122219.8</v>
      </c>
      <c r="AH100" s="18">
        <v>122219.8</v>
      </c>
      <c r="AI100" s="51">
        <f t="shared" si="185"/>
        <v>1111.3000000000029</v>
      </c>
      <c r="AJ100" s="51">
        <f t="shared" si="186"/>
        <v>0</v>
      </c>
      <c r="AK100" s="51">
        <f t="shared" si="187"/>
        <v>0</v>
      </c>
      <c r="AL100" s="18">
        <v>123648.6</v>
      </c>
      <c r="AM100" s="18">
        <v>122219.8</v>
      </c>
      <c r="AN100" s="18">
        <v>122219.8</v>
      </c>
      <c r="AO100" s="51">
        <f t="shared" si="189"/>
        <v>0</v>
      </c>
      <c r="AP100" s="51">
        <f t="shared" si="190"/>
        <v>0</v>
      </c>
      <c r="AQ100" s="51">
        <f t="shared" si="191"/>
        <v>0</v>
      </c>
      <c r="AR100" s="18">
        <v>123648.6</v>
      </c>
      <c r="AS100" s="18">
        <v>122219.8</v>
      </c>
      <c r="AT100" s="18">
        <v>122219.8</v>
      </c>
      <c r="AU100" s="18">
        <v>99077.5</v>
      </c>
      <c r="AV100" s="51">
        <f t="shared" si="170"/>
        <v>-2602</v>
      </c>
      <c r="AW100" s="51">
        <f t="shared" si="171"/>
        <v>-1173.1999999999971</v>
      </c>
      <c r="AX100" s="18">
        <v>123648.6</v>
      </c>
      <c r="AY100" s="18">
        <v>121046.6</v>
      </c>
      <c r="AZ100" s="18">
        <v>121046.6</v>
      </c>
      <c r="BA100" s="18">
        <v>121046.6</v>
      </c>
    </row>
    <row r="101" spans="1:53" s="5" customFormat="1" ht="181.15" hidden="1" customHeight="1" x14ac:dyDescent="0.2">
      <c r="A101" s="11" t="s">
        <v>56</v>
      </c>
      <c r="B101" s="30" t="s">
        <v>55</v>
      </c>
      <c r="C101" s="18"/>
      <c r="D101" s="18"/>
      <c r="E101" s="18"/>
      <c r="F101" s="18"/>
      <c r="G101" s="18"/>
      <c r="H101" s="18"/>
      <c r="I101" s="18"/>
      <c r="J101" s="51">
        <f t="shared" si="199"/>
        <v>0</v>
      </c>
      <c r="K101" s="51">
        <f t="shared" si="200"/>
        <v>0</v>
      </c>
      <c r="L101" s="51">
        <f t="shared" si="201"/>
        <v>0</v>
      </c>
      <c r="M101" s="18"/>
      <c r="N101" s="18"/>
      <c r="O101" s="18"/>
      <c r="P101" s="51">
        <f t="shared" si="202"/>
        <v>0</v>
      </c>
      <c r="Q101" s="51">
        <f t="shared" si="203"/>
        <v>0</v>
      </c>
      <c r="R101" s="51">
        <f t="shared" si="204"/>
        <v>0</v>
      </c>
      <c r="S101" s="18"/>
      <c r="T101" s="18"/>
      <c r="U101" s="18"/>
      <c r="V101" s="51">
        <f t="shared" si="180"/>
        <v>0</v>
      </c>
      <c r="W101" s="51">
        <f t="shared" si="181"/>
        <v>0</v>
      </c>
      <c r="X101" s="51">
        <f t="shared" si="182"/>
        <v>0</v>
      </c>
      <c r="Y101" s="18"/>
      <c r="Z101" s="18"/>
      <c r="AA101" s="18"/>
      <c r="AB101" s="65"/>
      <c r="AC101" s="51">
        <f t="shared" si="196"/>
        <v>0</v>
      </c>
      <c r="AD101" s="51">
        <f t="shared" si="197"/>
        <v>0</v>
      </c>
      <c r="AE101" s="51">
        <f t="shared" si="198"/>
        <v>0</v>
      </c>
      <c r="AF101" s="18"/>
      <c r="AG101" s="18"/>
      <c r="AH101" s="18"/>
      <c r="AI101" s="51">
        <f t="shared" si="185"/>
        <v>0</v>
      </c>
      <c r="AJ101" s="51">
        <f t="shared" si="186"/>
        <v>0</v>
      </c>
      <c r="AK101" s="51">
        <f t="shared" si="187"/>
        <v>0</v>
      </c>
      <c r="AL101" s="18"/>
      <c r="AM101" s="18"/>
      <c r="AN101" s="18"/>
      <c r="AO101" s="51">
        <f t="shared" si="189"/>
        <v>0</v>
      </c>
      <c r="AP101" s="51">
        <f t="shared" si="190"/>
        <v>0</v>
      </c>
      <c r="AQ101" s="51">
        <f t="shared" si="191"/>
        <v>0</v>
      </c>
      <c r="AR101" s="18"/>
      <c r="AS101" s="18"/>
      <c r="AT101" s="18"/>
      <c r="AU101" s="18"/>
      <c r="AV101" s="51">
        <f t="shared" si="170"/>
        <v>0</v>
      </c>
      <c r="AW101" s="51">
        <f t="shared" si="171"/>
        <v>0</v>
      </c>
      <c r="AX101" s="18"/>
      <c r="AY101" s="18"/>
      <c r="AZ101" s="18"/>
      <c r="BA101" s="18"/>
    </row>
    <row r="102" spans="1:53" s="5" customFormat="1" ht="115.15" hidden="1" customHeight="1" x14ac:dyDescent="0.2">
      <c r="A102" s="11" t="s">
        <v>128</v>
      </c>
      <c r="B102" s="30" t="s">
        <v>80</v>
      </c>
      <c r="C102" s="18"/>
      <c r="D102" s="18"/>
      <c r="E102" s="18"/>
      <c r="F102" s="18"/>
      <c r="G102" s="18"/>
      <c r="H102" s="18"/>
      <c r="I102" s="18"/>
      <c r="J102" s="51">
        <f t="shared" si="199"/>
        <v>0</v>
      </c>
      <c r="K102" s="51">
        <f t="shared" si="200"/>
        <v>0</v>
      </c>
      <c r="L102" s="51">
        <f t="shared" si="201"/>
        <v>0</v>
      </c>
      <c r="M102" s="18"/>
      <c r="N102" s="18"/>
      <c r="O102" s="18"/>
      <c r="P102" s="51">
        <f t="shared" si="202"/>
        <v>0</v>
      </c>
      <c r="Q102" s="51">
        <f t="shared" si="203"/>
        <v>0</v>
      </c>
      <c r="R102" s="51">
        <f t="shared" si="204"/>
        <v>0</v>
      </c>
      <c r="S102" s="18"/>
      <c r="T102" s="18"/>
      <c r="U102" s="18"/>
      <c r="V102" s="51">
        <f t="shared" si="180"/>
        <v>0</v>
      </c>
      <c r="W102" s="51">
        <f t="shared" si="181"/>
        <v>0</v>
      </c>
      <c r="X102" s="51">
        <f t="shared" si="182"/>
        <v>0</v>
      </c>
      <c r="Y102" s="18"/>
      <c r="Z102" s="18"/>
      <c r="AA102" s="18"/>
      <c r="AB102" s="65"/>
      <c r="AC102" s="51">
        <f t="shared" si="196"/>
        <v>0</v>
      </c>
      <c r="AD102" s="51">
        <f t="shared" si="197"/>
        <v>0</v>
      </c>
      <c r="AE102" s="51">
        <f t="shared" si="198"/>
        <v>0</v>
      </c>
      <c r="AF102" s="18"/>
      <c r="AG102" s="18"/>
      <c r="AH102" s="18"/>
      <c r="AI102" s="51">
        <f t="shared" si="185"/>
        <v>0</v>
      </c>
      <c r="AJ102" s="51">
        <f t="shared" si="186"/>
        <v>0</v>
      </c>
      <c r="AK102" s="51">
        <f t="shared" si="187"/>
        <v>0</v>
      </c>
      <c r="AL102" s="18"/>
      <c r="AM102" s="18"/>
      <c r="AN102" s="18"/>
      <c r="AO102" s="51">
        <f t="shared" si="189"/>
        <v>0</v>
      </c>
      <c r="AP102" s="51">
        <f t="shared" si="190"/>
        <v>0</v>
      </c>
      <c r="AQ102" s="51">
        <f t="shared" si="191"/>
        <v>0</v>
      </c>
      <c r="AR102" s="18"/>
      <c r="AS102" s="18"/>
      <c r="AT102" s="18"/>
      <c r="AU102" s="18"/>
      <c r="AV102" s="51">
        <f t="shared" si="170"/>
        <v>0</v>
      </c>
      <c r="AW102" s="51">
        <f t="shared" si="171"/>
        <v>0</v>
      </c>
      <c r="AX102" s="18"/>
      <c r="AY102" s="18"/>
      <c r="AZ102" s="18"/>
      <c r="BA102" s="18"/>
    </row>
    <row r="103" spans="1:53" s="5" customFormat="1" ht="115.15" hidden="1" customHeight="1" x14ac:dyDescent="0.2">
      <c r="A103" s="11" t="s">
        <v>129</v>
      </c>
      <c r="B103" s="30" t="s">
        <v>79</v>
      </c>
      <c r="C103" s="18"/>
      <c r="D103" s="18"/>
      <c r="E103" s="18"/>
      <c r="F103" s="18"/>
      <c r="G103" s="18"/>
      <c r="H103" s="18"/>
      <c r="I103" s="18"/>
      <c r="J103" s="51">
        <f t="shared" si="199"/>
        <v>0</v>
      </c>
      <c r="K103" s="51">
        <f t="shared" si="200"/>
        <v>0</v>
      </c>
      <c r="L103" s="51">
        <f t="shared" si="201"/>
        <v>0</v>
      </c>
      <c r="M103" s="18"/>
      <c r="N103" s="18"/>
      <c r="O103" s="18"/>
      <c r="P103" s="51">
        <f t="shared" si="202"/>
        <v>0</v>
      </c>
      <c r="Q103" s="51">
        <f t="shared" si="203"/>
        <v>0</v>
      </c>
      <c r="R103" s="51">
        <f t="shared" si="204"/>
        <v>0</v>
      </c>
      <c r="S103" s="18"/>
      <c r="T103" s="18"/>
      <c r="U103" s="18"/>
      <c r="V103" s="51">
        <f t="shared" si="180"/>
        <v>0</v>
      </c>
      <c r="W103" s="51">
        <f t="shared" si="181"/>
        <v>0</v>
      </c>
      <c r="X103" s="51">
        <f t="shared" si="182"/>
        <v>0</v>
      </c>
      <c r="Y103" s="18"/>
      <c r="Z103" s="18"/>
      <c r="AA103" s="18"/>
      <c r="AB103" s="65"/>
      <c r="AC103" s="51">
        <f t="shared" si="196"/>
        <v>0</v>
      </c>
      <c r="AD103" s="51">
        <f t="shared" si="197"/>
        <v>0</v>
      </c>
      <c r="AE103" s="51">
        <f t="shared" si="198"/>
        <v>0</v>
      </c>
      <c r="AF103" s="18"/>
      <c r="AG103" s="18"/>
      <c r="AH103" s="18"/>
      <c r="AI103" s="51">
        <f t="shared" si="185"/>
        <v>0</v>
      </c>
      <c r="AJ103" s="51">
        <f t="shared" si="186"/>
        <v>0</v>
      </c>
      <c r="AK103" s="51">
        <f t="shared" si="187"/>
        <v>0</v>
      </c>
      <c r="AL103" s="18"/>
      <c r="AM103" s="18"/>
      <c r="AN103" s="18"/>
      <c r="AO103" s="51">
        <f t="shared" si="189"/>
        <v>0</v>
      </c>
      <c r="AP103" s="51">
        <f t="shared" si="190"/>
        <v>0</v>
      </c>
      <c r="AQ103" s="51">
        <f t="shared" si="191"/>
        <v>0</v>
      </c>
      <c r="AR103" s="18"/>
      <c r="AS103" s="18"/>
      <c r="AT103" s="18"/>
      <c r="AU103" s="18"/>
      <c r="AV103" s="51">
        <f t="shared" si="170"/>
        <v>0</v>
      </c>
      <c r="AW103" s="51">
        <f t="shared" si="171"/>
        <v>0</v>
      </c>
      <c r="AX103" s="18"/>
      <c r="AY103" s="18"/>
      <c r="AZ103" s="18"/>
      <c r="BA103" s="18"/>
    </row>
    <row r="104" spans="1:53" s="44" customFormat="1" ht="115.15" hidden="1" customHeight="1" x14ac:dyDescent="0.2">
      <c r="A104" s="11" t="s">
        <v>130</v>
      </c>
      <c r="B104" s="30" t="s">
        <v>124</v>
      </c>
      <c r="C104" s="18"/>
      <c r="D104" s="18"/>
      <c r="E104" s="18"/>
      <c r="F104" s="18"/>
      <c r="G104" s="18"/>
      <c r="H104" s="18"/>
      <c r="I104" s="18"/>
      <c r="J104" s="51">
        <f t="shared" si="199"/>
        <v>0</v>
      </c>
      <c r="K104" s="51">
        <f t="shared" si="200"/>
        <v>0</v>
      </c>
      <c r="L104" s="51">
        <f t="shared" si="201"/>
        <v>0</v>
      </c>
      <c r="M104" s="18"/>
      <c r="N104" s="18"/>
      <c r="O104" s="18"/>
      <c r="P104" s="51">
        <f t="shared" si="202"/>
        <v>0</v>
      </c>
      <c r="Q104" s="51">
        <f t="shared" si="203"/>
        <v>0</v>
      </c>
      <c r="R104" s="51">
        <f t="shared" si="204"/>
        <v>0</v>
      </c>
      <c r="S104" s="18"/>
      <c r="T104" s="18"/>
      <c r="U104" s="18"/>
      <c r="V104" s="51">
        <f t="shared" si="180"/>
        <v>0</v>
      </c>
      <c r="W104" s="51">
        <f t="shared" si="181"/>
        <v>0</v>
      </c>
      <c r="X104" s="51">
        <f t="shared" si="182"/>
        <v>0</v>
      </c>
      <c r="Y104" s="18"/>
      <c r="Z104" s="18"/>
      <c r="AA104" s="18"/>
      <c r="AB104" s="65"/>
      <c r="AC104" s="51">
        <f t="shared" si="196"/>
        <v>0</v>
      </c>
      <c r="AD104" s="51">
        <f t="shared" si="197"/>
        <v>0</v>
      </c>
      <c r="AE104" s="51">
        <f t="shared" si="198"/>
        <v>0</v>
      </c>
      <c r="AF104" s="18"/>
      <c r="AG104" s="18"/>
      <c r="AH104" s="18"/>
      <c r="AI104" s="51">
        <f t="shared" si="185"/>
        <v>0</v>
      </c>
      <c r="AJ104" s="51">
        <f t="shared" si="186"/>
        <v>0</v>
      </c>
      <c r="AK104" s="51">
        <f t="shared" si="187"/>
        <v>0</v>
      </c>
      <c r="AL104" s="18"/>
      <c r="AM104" s="18"/>
      <c r="AN104" s="18"/>
      <c r="AO104" s="51">
        <f t="shared" si="189"/>
        <v>0</v>
      </c>
      <c r="AP104" s="51">
        <f t="shared" si="190"/>
        <v>0</v>
      </c>
      <c r="AQ104" s="51">
        <f t="shared" si="191"/>
        <v>0</v>
      </c>
      <c r="AR104" s="18"/>
      <c r="AS104" s="18"/>
      <c r="AT104" s="18"/>
      <c r="AU104" s="18"/>
      <c r="AV104" s="51">
        <f t="shared" si="170"/>
        <v>0</v>
      </c>
      <c r="AW104" s="51">
        <f t="shared" si="171"/>
        <v>0</v>
      </c>
      <c r="AX104" s="18"/>
      <c r="AY104" s="18"/>
      <c r="AZ104" s="18"/>
      <c r="BA104" s="18"/>
    </row>
    <row r="105" spans="1:53" s="44" customFormat="1" ht="115.15" hidden="1" customHeight="1" x14ac:dyDescent="0.2">
      <c r="A105" s="11" t="s">
        <v>131</v>
      </c>
      <c r="B105" s="30" t="s">
        <v>125</v>
      </c>
      <c r="C105" s="18"/>
      <c r="D105" s="18"/>
      <c r="E105" s="18"/>
      <c r="F105" s="18"/>
      <c r="G105" s="18"/>
      <c r="H105" s="18"/>
      <c r="I105" s="18"/>
      <c r="J105" s="51">
        <f t="shared" si="199"/>
        <v>0</v>
      </c>
      <c r="K105" s="51">
        <f t="shared" si="200"/>
        <v>0</v>
      </c>
      <c r="L105" s="51">
        <f t="shared" si="201"/>
        <v>0</v>
      </c>
      <c r="M105" s="18"/>
      <c r="N105" s="18"/>
      <c r="O105" s="18"/>
      <c r="P105" s="51">
        <f t="shared" si="202"/>
        <v>0</v>
      </c>
      <c r="Q105" s="51">
        <f t="shared" si="203"/>
        <v>0</v>
      </c>
      <c r="R105" s="51">
        <f t="shared" si="204"/>
        <v>0</v>
      </c>
      <c r="S105" s="18"/>
      <c r="T105" s="18"/>
      <c r="U105" s="18"/>
      <c r="V105" s="51">
        <f t="shared" si="180"/>
        <v>0</v>
      </c>
      <c r="W105" s="51">
        <f t="shared" si="181"/>
        <v>0</v>
      </c>
      <c r="X105" s="51">
        <f t="shared" si="182"/>
        <v>0</v>
      </c>
      <c r="Y105" s="18"/>
      <c r="Z105" s="18"/>
      <c r="AA105" s="18"/>
      <c r="AB105" s="65"/>
      <c r="AC105" s="51">
        <f t="shared" si="196"/>
        <v>0</v>
      </c>
      <c r="AD105" s="51">
        <f t="shared" si="197"/>
        <v>0</v>
      </c>
      <c r="AE105" s="51">
        <f t="shared" si="198"/>
        <v>0</v>
      </c>
      <c r="AF105" s="18"/>
      <c r="AG105" s="18"/>
      <c r="AH105" s="18"/>
      <c r="AI105" s="51">
        <f t="shared" si="185"/>
        <v>0</v>
      </c>
      <c r="AJ105" s="51">
        <f t="shared" si="186"/>
        <v>0</v>
      </c>
      <c r="AK105" s="51">
        <f t="shared" si="187"/>
        <v>0</v>
      </c>
      <c r="AL105" s="18"/>
      <c r="AM105" s="18"/>
      <c r="AN105" s="18"/>
      <c r="AO105" s="51">
        <f t="shared" si="189"/>
        <v>0</v>
      </c>
      <c r="AP105" s="51">
        <f t="shared" si="190"/>
        <v>0</v>
      </c>
      <c r="AQ105" s="51">
        <f t="shared" si="191"/>
        <v>0</v>
      </c>
      <c r="AR105" s="18"/>
      <c r="AS105" s="18"/>
      <c r="AT105" s="18"/>
      <c r="AU105" s="18"/>
      <c r="AV105" s="51">
        <f t="shared" si="170"/>
        <v>0</v>
      </c>
      <c r="AW105" s="51">
        <f t="shared" si="171"/>
        <v>0</v>
      </c>
      <c r="AX105" s="18"/>
      <c r="AY105" s="18"/>
      <c r="AZ105" s="18"/>
      <c r="BA105" s="18"/>
    </row>
    <row r="106" spans="1:53" s="5" customFormat="1" ht="130.15" customHeight="1" x14ac:dyDescent="0.2">
      <c r="A106" s="11" t="s">
        <v>122</v>
      </c>
      <c r="B106" s="30" t="s">
        <v>123</v>
      </c>
      <c r="C106" s="18"/>
      <c r="D106" s="18">
        <v>256.39999999999998</v>
      </c>
      <c r="E106" s="18"/>
      <c r="F106" s="18">
        <v>253.3</v>
      </c>
      <c r="G106" s="18">
        <v>263.39999999999998</v>
      </c>
      <c r="H106" s="18">
        <v>263.39999999999998</v>
      </c>
      <c r="I106" s="18">
        <v>263.39999999999998</v>
      </c>
      <c r="J106" s="51">
        <f t="shared" si="199"/>
        <v>0</v>
      </c>
      <c r="K106" s="51">
        <f t="shared" si="200"/>
        <v>0</v>
      </c>
      <c r="L106" s="51">
        <f t="shared" si="201"/>
        <v>0</v>
      </c>
      <c r="M106" s="18">
        <v>263.39999999999998</v>
      </c>
      <c r="N106" s="18">
        <v>263.39999999999998</v>
      </c>
      <c r="O106" s="18">
        <v>263.39999999999998</v>
      </c>
      <c r="P106" s="51">
        <f t="shared" si="202"/>
        <v>0</v>
      </c>
      <c r="Q106" s="51">
        <f t="shared" si="203"/>
        <v>0</v>
      </c>
      <c r="R106" s="51">
        <f t="shared" si="204"/>
        <v>0</v>
      </c>
      <c r="S106" s="18">
        <v>263.39999999999998</v>
      </c>
      <c r="T106" s="18">
        <v>263.39999999999998</v>
      </c>
      <c r="U106" s="18">
        <v>263.39999999999998</v>
      </c>
      <c r="V106" s="51">
        <f t="shared" si="180"/>
        <v>0</v>
      </c>
      <c r="W106" s="51">
        <f t="shared" si="181"/>
        <v>0</v>
      </c>
      <c r="X106" s="51">
        <f t="shared" si="182"/>
        <v>0</v>
      </c>
      <c r="Y106" s="18">
        <v>263.39999999999998</v>
      </c>
      <c r="Z106" s="18">
        <v>263.39999999999998</v>
      </c>
      <c r="AA106" s="18">
        <v>263.39999999999998</v>
      </c>
      <c r="AB106" s="65"/>
      <c r="AC106" s="51">
        <f t="shared" si="196"/>
        <v>0</v>
      </c>
      <c r="AD106" s="51">
        <f t="shared" si="197"/>
        <v>0</v>
      </c>
      <c r="AE106" s="51">
        <f t="shared" si="198"/>
        <v>0</v>
      </c>
      <c r="AF106" s="18">
        <v>263.39999999999998</v>
      </c>
      <c r="AG106" s="18">
        <v>263.39999999999998</v>
      </c>
      <c r="AH106" s="18">
        <v>263.39999999999998</v>
      </c>
      <c r="AI106" s="51">
        <f t="shared" si="185"/>
        <v>263.39999999999998</v>
      </c>
      <c r="AJ106" s="51">
        <f t="shared" si="186"/>
        <v>0</v>
      </c>
      <c r="AK106" s="51">
        <f t="shared" si="187"/>
        <v>0</v>
      </c>
      <c r="AL106" s="18">
        <v>526.79999999999995</v>
      </c>
      <c r="AM106" s="18">
        <v>263.39999999999998</v>
      </c>
      <c r="AN106" s="18">
        <v>263.39999999999998</v>
      </c>
      <c r="AO106" s="51">
        <f t="shared" si="189"/>
        <v>0</v>
      </c>
      <c r="AP106" s="51">
        <f t="shared" si="190"/>
        <v>0</v>
      </c>
      <c r="AQ106" s="51">
        <f t="shared" si="191"/>
        <v>0</v>
      </c>
      <c r="AR106" s="18">
        <v>526.79999999999995</v>
      </c>
      <c r="AS106" s="18">
        <v>263.39999999999998</v>
      </c>
      <c r="AT106" s="18">
        <v>263.39999999999998</v>
      </c>
      <c r="AU106" s="18">
        <v>259.60000000000002</v>
      </c>
      <c r="AV106" s="51">
        <f t="shared" si="170"/>
        <v>-227.39999999999998</v>
      </c>
      <c r="AW106" s="51">
        <f t="shared" si="171"/>
        <v>36</v>
      </c>
      <c r="AX106" s="18">
        <v>526.79999999999995</v>
      </c>
      <c r="AY106" s="18">
        <v>299.39999999999998</v>
      </c>
      <c r="AZ106" s="18">
        <v>299.39999999999998</v>
      </c>
      <c r="BA106" s="18">
        <v>299.39999999999998</v>
      </c>
    </row>
    <row r="107" spans="1:53" s="4" customFormat="1" ht="104.45" customHeight="1" x14ac:dyDescent="0.2">
      <c r="A107" s="11" t="s">
        <v>85</v>
      </c>
      <c r="B107" s="20" t="s">
        <v>120</v>
      </c>
      <c r="C107" s="34">
        <v>5.5</v>
      </c>
      <c r="D107" s="34">
        <v>5.0999999999999996</v>
      </c>
      <c r="E107" s="34">
        <v>5.0999999999999996</v>
      </c>
      <c r="F107" s="34">
        <v>5.0999999999999996</v>
      </c>
      <c r="G107" s="34"/>
      <c r="H107" s="34"/>
      <c r="I107" s="34"/>
      <c r="J107" s="51">
        <f>M107-G107</f>
        <v>0</v>
      </c>
      <c r="K107" s="51">
        <f>N107-H107</f>
        <v>0</v>
      </c>
      <c r="L107" s="51">
        <f>O107-I107</f>
        <v>0</v>
      </c>
      <c r="M107" s="34"/>
      <c r="N107" s="34"/>
      <c r="O107" s="34"/>
      <c r="P107" s="51">
        <f>S107-M107</f>
        <v>0</v>
      </c>
      <c r="Q107" s="51">
        <f>T107-N107</f>
        <v>0</v>
      </c>
      <c r="R107" s="51">
        <f>U107-O107</f>
        <v>0</v>
      </c>
      <c r="S107" s="34"/>
      <c r="T107" s="34"/>
      <c r="U107" s="34"/>
      <c r="V107" s="51">
        <f>Y107-S107</f>
        <v>0</v>
      </c>
      <c r="W107" s="51">
        <f>Z107-T107</f>
        <v>0</v>
      </c>
      <c r="X107" s="51">
        <f>AA107-U107</f>
        <v>0</v>
      </c>
      <c r="Y107" s="34"/>
      <c r="Z107" s="34"/>
      <c r="AA107" s="34"/>
      <c r="AB107" s="70"/>
      <c r="AC107" s="51">
        <f>AF107-Y107</f>
        <v>48.1</v>
      </c>
      <c r="AD107" s="51">
        <f>AG107-Z107</f>
        <v>19</v>
      </c>
      <c r="AE107" s="51">
        <f>AH107-AA107</f>
        <v>5.3</v>
      </c>
      <c r="AF107" s="34">
        <v>48.1</v>
      </c>
      <c r="AG107" s="34">
        <v>19</v>
      </c>
      <c r="AH107" s="34">
        <v>5.3</v>
      </c>
      <c r="AI107" s="51">
        <f>AL107-AF107</f>
        <v>0</v>
      </c>
      <c r="AJ107" s="51">
        <f>AM107-AG107</f>
        <v>0</v>
      </c>
      <c r="AK107" s="51">
        <f>AN107-AH107</f>
        <v>0</v>
      </c>
      <c r="AL107" s="34">
        <v>48.1</v>
      </c>
      <c r="AM107" s="34">
        <v>19</v>
      </c>
      <c r="AN107" s="34">
        <v>5.3</v>
      </c>
      <c r="AO107" s="51">
        <f>AR107-AL107</f>
        <v>0</v>
      </c>
      <c r="AP107" s="51">
        <f>AS107-AM107</f>
        <v>0</v>
      </c>
      <c r="AQ107" s="51">
        <f>AT107-AN107</f>
        <v>0</v>
      </c>
      <c r="AR107" s="34">
        <v>48.1</v>
      </c>
      <c r="AS107" s="34">
        <v>19</v>
      </c>
      <c r="AT107" s="34">
        <v>5.3</v>
      </c>
      <c r="AU107" s="34">
        <v>48.1</v>
      </c>
      <c r="AV107" s="51">
        <f>AY107-AR107</f>
        <v>-48.1</v>
      </c>
      <c r="AW107" s="51">
        <f>AZ107-AS107</f>
        <v>-19</v>
      </c>
      <c r="AX107" s="34">
        <v>48.1</v>
      </c>
      <c r="AY107" s="34"/>
      <c r="AZ107" s="34"/>
      <c r="BA107" s="34"/>
    </row>
    <row r="108" spans="1:53" s="4" customFormat="1" ht="67.900000000000006" customHeight="1" x14ac:dyDescent="0.2">
      <c r="A108" s="11" t="s">
        <v>126</v>
      </c>
      <c r="B108" s="30" t="s">
        <v>139</v>
      </c>
      <c r="C108" s="18">
        <v>9362.7999999999993</v>
      </c>
      <c r="D108" s="18">
        <v>30637.3</v>
      </c>
      <c r="E108" s="18">
        <v>21997</v>
      </c>
      <c r="F108" s="18">
        <v>28715.7</v>
      </c>
      <c r="G108" s="18"/>
      <c r="H108" s="18"/>
      <c r="I108" s="18"/>
      <c r="J108" s="51">
        <f t="shared" si="199"/>
        <v>31067.7</v>
      </c>
      <c r="K108" s="51">
        <f t="shared" si="200"/>
        <v>31067.7</v>
      </c>
      <c r="L108" s="51">
        <f t="shared" si="201"/>
        <v>29851.3</v>
      </c>
      <c r="M108" s="18">
        <v>31067.7</v>
      </c>
      <c r="N108" s="18">
        <v>31067.7</v>
      </c>
      <c r="O108" s="18">
        <v>29851.3</v>
      </c>
      <c r="P108" s="51">
        <f t="shared" si="202"/>
        <v>0</v>
      </c>
      <c r="Q108" s="51">
        <f t="shared" si="203"/>
        <v>0</v>
      </c>
      <c r="R108" s="51">
        <f t="shared" si="204"/>
        <v>0</v>
      </c>
      <c r="S108" s="18">
        <v>31067.7</v>
      </c>
      <c r="T108" s="18">
        <v>31067.7</v>
      </c>
      <c r="U108" s="18">
        <v>29851.3</v>
      </c>
      <c r="V108" s="51">
        <f t="shared" si="180"/>
        <v>0</v>
      </c>
      <c r="W108" s="51">
        <f t="shared" si="181"/>
        <v>0</v>
      </c>
      <c r="X108" s="51">
        <f t="shared" si="182"/>
        <v>0</v>
      </c>
      <c r="Y108" s="18">
        <v>31067.7</v>
      </c>
      <c r="Z108" s="18">
        <v>31067.7</v>
      </c>
      <c r="AA108" s="18">
        <v>29851.3</v>
      </c>
      <c r="AB108" s="65">
        <v>7077.9</v>
      </c>
      <c r="AC108" s="51">
        <f t="shared" si="196"/>
        <v>0</v>
      </c>
      <c r="AD108" s="51">
        <f t="shared" si="197"/>
        <v>0</v>
      </c>
      <c r="AE108" s="51">
        <f t="shared" si="198"/>
        <v>0</v>
      </c>
      <c r="AF108" s="18">
        <v>31067.7</v>
      </c>
      <c r="AG108" s="18">
        <v>31067.7</v>
      </c>
      <c r="AH108" s="18">
        <v>29851.3</v>
      </c>
      <c r="AI108" s="51">
        <f t="shared" si="185"/>
        <v>-1283.6000000000022</v>
      </c>
      <c r="AJ108" s="51">
        <f t="shared" si="186"/>
        <v>-1283.6000000000022</v>
      </c>
      <c r="AK108" s="51">
        <f t="shared" si="187"/>
        <v>-67.200000000000728</v>
      </c>
      <c r="AL108" s="18">
        <v>29784.1</v>
      </c>
      <c r="AM108" s="18">
        <v>29784.1</v>
      </c>
      <c r="AN108" s="18">
        <v>29784.1</v>
      </c>
      <c r="AO108" s="51">
        <f t="shared" ref="AO108:AO139" si="205">AR108-AL108</f>
        <v>0</v>
      </c>
      <c r="AP108" s="51">
        <f t="shared" ref="AP108:AP139" si="206">AS108-AM108</f>
        <v>0</v>
      </c>
      <c r="AQ108" s="51">
        <f t="shared" ref="AQ108:AQ139" si="207">AT108-AN108</f>
        <v>0</v>
      </c>
      <c r="AR108" s="18">
        <v>29784.1</v>
      </c>
      <c r="AS108" s="18">
        <v>29784.1</v>
      </c>
      <c r="AT108" s="18">
        <v>29784.1</v>
      </c>
      <c r="AU108" s="18">
        <v>22407.200000000001</v>
      </c>
      <c r="AV108" s="51">
        <f t="shared" ref="AV108:AV139" si="208">AY108-AR108</f>
        <v>-29784.1</v>
      </c>
      <c r="AW108" s="51">
        <f t="shared" ref="AW108:AW139" si="209">AZ108-AS108</f>
        <v>-29784.1</v>
      </c>
      <c r="AX108" s="18">
        <v>29784.1</v>
      </c>
      <c r="AY108" s="18"/>
      <c r="AZ108" s="18"/>
      <c r="BA108" s="18"/>
    </row>
    <row r="109" spans="1:53" s="4" customFormat="1" ht="46.15" customHeight="1" x14ac:dyDescent="0.2">
      <c r="A109" s="11" t="s">
        <v>177</v>
      </c>
      <c r="B109" s="20" t="s">
        <v>178</v>
      </c>
      <c r="C109" s="34"/>
      <c r="D109" s="34">
        <v>867.2</v>
      </c>
      <c r="E109" s="34"/>
      <c r="F109" s="34">
        <v>101.4</v>
      </c>
      <c r="G109" s="34"/>
      <c r="H109" s="34"/>
      <c r="I109" s="34"/>
      <c r="J109" s="51">
        <f t="shared" si="199"/>
        <v>0</v>
      </c>
      <c r="K109" s="51">
        <f t="shared" si="200"/>
        <v>0</v>
      </c>
      <c r="L109" s="51">
        <f t="shared" si="201"/>
        <v>0</v>
      </c>
      <c r="M109" s="34"/>
      <c r="N109" s="34"/>
      <c r="O109" s="34"/>
      <c r="P109" s="51">
        <f t="shared" si="202"/>
        <v>0</v>
      </c>
      <c r="Q109" s="51">
        <f t="shared" si="203"/>
        <v>0</v>
      </c>
      <c r="R109" s="51">
        <f t="shared" si="204"/>
        <v>0</v>
      </c>
      <c r="S109" s="34"/>
      <c r="T109" s="34"/>
      <c r="U109" s="34"/>
      <c r="V109" s="51">
        <f t="shared" si="180"/>
        <v>0</v>
      </c>
      <c r="W109" s="51">
        <f t="shared" si="181"/>
        <v>0</v>
      </c>
      <c r="X109" s="51">
        <f t="shared" si="182"/>
        <v>0</v>
      </c>
      <c r="Y109" s="34"/>
      <c r="Z109" s="34"/>
      <c r="AA109" s="34"/>
      <c r="AB109" s="70"/>
      <c r="AC109" s="51">
        <f t="shared" si="196"/>
        <v>0</v>
      </c>
      <c r="AD109" s="51">
        <f t="shared" si="197"/>
        <v>0</v>
      </c>
      <c r="AE109" s="51">
        <f t="shared" si="198"/>
        <v>0</v>
      </c>
      <c r="AF109" s="34"/>
      <c r="AG109" s="34"/>
      <c r="AH109" s="34"/>
      <c r="AI109" s="51">
        <f t="shared" si="185"/>
        <v>0</v>
      </c>
      <c r="AJ109" s="51">
        <f t="shared" si="186"/>
        <v>0</v>
      </c>
      <c r="AK109" s="51">
        <f t="shared" si="187"/>
        <v>0</v>
      </c>
      <c r="AL109" s="34"/>
      <c r="AM109" s="34"/>
      <c r="AN109" s="34"/>
      <c r="AO109" s="51">
        <f t="shared" si="205"/>
        <v>0</v>
      </c>
      <c r="AP109" s="51">
        <f t="shared" si="206"/>
        <v>0</v>
      </c>
      <c r="AQ109" s="51">
        <f t="shared" si="207"/>
        <v>0</v>
      </c>
      <c r="AR109" s="34"/>
      <c r="AS109" s="34"/>
      <c r="AT109" s="34"/>
      <c r="AU109" s="34"/>
      <c r="AV109" s="51">
        <f t="shared" si="208"/>
        <v>0</v>
      </c>
      <c r="AW109" s="51">
        <f t="shared" si="209"/>
        <v>0</v>
      </c>
      <c r="AX109" s="34"/>
      <c r="AY109" s="34"/>
      <c r="AZ109" s="34"/>
      <c r="BA109" s="34"/>
    </row>
    <row r="110" spans="1:53" s="6" customFormat="1" ht="26.45" customHeight="1" x14ac:dyDescent="0.2">
      <c r="A110" s="29" t="s">
        <v>18</v>
      </c>
      <c r="B110" s="20" t="s">
        <v>52</v>
      </c>
      <c r="C110" s="46">
        <f>C111+C113</f>
        <v>24997.200000000001</v>
      </c>
      <c r="D110" s="46">
        <f t="shared" ref="D110:F110" si="210">D113</f>
        <v>13029.1</v>
      </c>
      <c r="E110" s="46">
        <f t="shared" si="210"/>
        <v>13012.699999999999</v>
      </c>
      <c r="F110" s="46">
        <f t="shared" si="210"/>
        <v>14070.2</v>
      </c>
      <c r="G110" s="46">
        <f>G113</f>
        <v>2612.9</v>
      </c>
      <c r="H110" s="46">
        <f t="shared" ref="H110:I110" si="211">H113</f>
        <v>5512.9</v>
      </c>
      <c r="I110" s="46">
        <f t="shared" si="211"/>
        <v>612.9</v>
      </c>
      <c r="J110" s="51">
        <f t="shared" si="199"/>
        <v>5000</v>
      </c>
      <c r="K110" s="51">
        <f t="shared" si="200"/>
        <v>0</v>
      </c>
      <c r="L110" s="51">
        <f t="shared" si="201"/>
        <v>0</v>
      </c>
      <c r="M110" s="46">
        <f>M112+M113</f>
        <v>7612.9</v>
      </c>
      <c r="N110" s="46">
        <f t="shared" ref="N110:O110" si="212">N113</f>
        <v>5512.9</v>
      </c>
      <c r="O110" s="46">
        <f t="shared" si="212"/>
        <v>612.9</v>
      </c>
      <c r="P110" s="51">
        <f t="shared" si="202"/>
        <v>3301.8999999999996</v>
      </c>
      <c r="Q110" s="51">
        <f t="shared" si="203"/>
        <v>0</v>
      </c>
      <c r="R110" s="51">
        <f t="shared" si="204"/>
        <v>0</v>
      </c>
      <c r="S110" s="46">
        <f>S112+S113</f>
        <v>10914.8</v>
      </c>
      <c r="T110" s="46">
        <f t="shared" ref="T110:U110" si="213">T113</f>
        <v>5512.9</v>
      </c>
      <c r="U110" s="46">
        <f t="shared" si="213"/>
        <v>612.9</v>
      </c>
      <c r="V110" s="51">
        <f t="shared" si="180"/>
        <v>652</v>
      </c>
      <c r="W110" s="51">
        <f t="shared" si="181"/>
        <v>1112.2000000000007</v>
      </c>
      <c r="X110" s="51">
        <f t="shared" si="182"/>
        <v>6512.2000000000007</v>
      </c>
      <c r="Y110" s="46">
        <f>Y112+Y113</f>
        <v>11566.8</v>
      </c>
      <c r="Z110" s="46">
        <f t="shared" ref="Z110:AA110" si="214">Z113</f>
        <v>6625.1</v>
      </c>
      <c r="AA110" s="46">
        <f t="shared" si="214"/>
        <v>7125.1</v>
      </c>
      <c r="AB110" s="46">
        <f>AB112+AB113</f>
        <v>2298.5</v>
      </c>
      <c r="AC110" s="51">
        <f t="shared" si="196"/>
        <v>200</v>
      </c>
      <c r="AD110" s="51">
        <f t="shared" si="197"/>
        <v>0</v>
      </c>
      <c r="AE110" s="51">
        <f t="shared" si="198"/>
        <v>0</v>
      </c>
      <c r="AF110" s="46">
        <f>AF112+AF113</f>
        <v>11766.8</v>
      </c>
      <c r="AG110" s="46">
        <f t="shared" ref="AG110:AH110" si="215">AG113</f>
        <v>6625.1</v>
      </c>
      <c r="AH110" s="46">
        <f t="shared" si="215"/>
        <v>7125.1</v>
      </c>
      <c r="AI110" s="51">
        <f t="shared" si="185"/>
        <v>6853.5</v>
      </c>
      <c r="AJ110" s="51">
        <f t="shared" si="186"/>
        <v>0</v>
      </c>
      <c r="AK110" s="51">
        <f t="shared" si="187"/>
        <v>0</v>
      </c>
      <c r="AL110" s="46">
        <f>AL112+AL113</f>
        <v>18620.3</v>
      </c>
      <c r="AM110" s="46">
        <f t="shared" ref="AM110:AN110" si="216">AM113</f>
        <v>6625.1</v>
      </c>
      <c r="AN110" s="46">
        <f t="shared" si="216"/>
        <v>7125.1</v>
      </c>
      <c r="AO110" s="51">
        <f t="shared" si="205"/>
        <v>16224.8</v>
      </c>
      <c r="AP110" s="51">
        <f t="shared" si="206"/>
        <v>0</v>
      </c>
      <c r="AQ110" s="51">
        <f t="shared" si="207"/>
        <v>0</v>
      </c>
      <c r="AR110" s="46">
        <f>AR112+AR113</f>
        <v>34845.1</v>
      </c>
      <c r="AS110" s="46">
        <f t="shared" ref="AS110:AU110" si="217">AS112+AS113</f>
        <v>6625.1</v>
      </c>
      <c r="AT110" s="46">
        <f t="shared" si="217"/>
        <v>7125.1</v>
      </c>
      <c r="AU110" s="46">
        <f t="shared" si="217"/>
        <v>18328.400000000001</v>
      </c>
      <c r="AV110" s="51">
        <f t="shared" si="208"/>
        <v>-16650.199999999997</v>
      </c>
      <c r="AW110" s="51">
        <f t="shared" si="209"/>
        <v>-5998.5</v>
      </c>
      <c r="AX110" s="46">
        <f>AX112+AX113</f>
        <v>19009.3</v>
      </c>
      <c r="AY110" s="46">
        <f>AY112+AY113</f>
        <v>18194.900000000001</v>
      </c>
      <c r="AZ110" s="46">
        <f t="shared" ref="AZ110:BA110" si="218">AZ113</f>
        <v>626.6</v>
      </c>
      <c r="BA110" s="46">
        <f t="shared" si="218"/>
        <v>626.6</v>
      </c>
    </row>
    <row r="111" spans="1:53" s="4" customFormat="1" ht="55.15" hidden="1" customHeight="1" x14ac:dyDescent="0.2">
      <c r="A111" s="11" t="s">
        <v>154</v>
      </c>
      <c r="B111" s="20" t="s">
        <v>153</v>
      </c>
      <c r="C111" s="45"/>
      <c r="D111" s="45"/>
      <c r="E111" s="45"/>
      <c r="F111" s="45"/>
      <c r="G111" s="45"/>
      <c r="H111" s="45"/>
      <c r="I111" s="45"/>
      <c r="J111" s="51">
        <f t="shared" si="199"/>
        <v>0</v>
      </c>
      <c r="K111" s="51">
        <f t="shared" si="200"/>
        <v>0</v>
      </c>
      <c r="L111" s="51">
        <f t="shared" si="201"/>
        <v>0</v>
      </c>
      <c r="M111" s="45"/>
      <c r="N111" s="45"/>
      <c r="O111" s="45"/>
      <c r="P111" s="51">
        <f t="shared" si="202"/>
        <v>0</v>
      </c>
      <c r="Q111" s="51">
        <f t="shared" si="203"/>
        <v>0</v>
      </c>
      <c r="R111" s="51">
        <f t="shared" si="204"/>
        <v>0</v>
      </c>
      <c r="S111" s="45"/>
      <c r="T111" s="45"/>
      <c r="U111" s="45"/>
      <c r="V111" s="51">
        <f t="shared" si="180"/>
        <v>0</v>
      </c>
      <c r="W111" s="51">
        <f t="shared" si="181"/>
        <v>0</v>
      </c>
      <c r="X111" s="51">
        <f t="shared" si="182"/>
        <v>0</v>
      </c>
      <c r="Y111" s="45"/>
      <c r="Z111" s="45"/>
      <c r="AA111" s="45"/>
      <c r="AB111" s="66"/>
      <c r="AC111" s="51">
        <f t="shared" si="196"/>
        <v>0</v>
      </c>
      <c r="AD111" s="51">
        <f t="shared" si="197"/>
        <v>0</v>
      </c>
      <c r="AE111" s="51">
        <f t="shared" si="198"/>
        <v>0</v>
      </c>
      <c r="AF111" s="45"/>
      <c r="AG111" s="45"/>
      <c r="AH111" s="45"/>
      <c r="AI111" s="51">
        <f t="shared" si="185"/>
        <v>0</v>
      </c>
      <c r="AJ111" s="51">
        <f t="shared" si="186"/>
        <v>0</v>
      </c>
      <c r="AK111" s="51">
        <f t="shared" si="187"/>
        <v>0</v>
      </c>
      <c r="AL111" s="45"/>
      <c r="AM111" s="45"/>
      <c r="AN111" s="45"/>
      <c r="AO111" s="51">
        <f t="shared" si="205"/>
        <v>0</v>
      </c>
      <c r="AP111" s="51">
        <f t="shared" si="206"/>
        <v>0</v>
      </c>
      <c r="AQ111" s="51">
        <f t="shared" si="207"/>
        <v>0</v>
      </c>
      <c r="AR111" s="45"/>
      <c r="AS111" s="45"/>
      <c r="AT111" s="45"/>
      <c r="AU111" s="45"/>
      <c r="AV111" s="51">
        <f t="shared" si="208"/>
        <v>0</v>
      </c>
      <c r="AW111" s="51">
        <f t="shared" si="209"/>
        <v>0</v>
      </c>
      <c r="AX111" s="45"/>
      <c r="AY111" s="45"/>
      <c r="AZ111" s="45"/>
      <c r="BA111" s="45"/>
    </row>
    <row r="112" spans="1:53" s="8" customFormat="1" ht="81" customHeight="1" x14ac:dyDescent="0.2">
      <c r="A112" s="11" t="s">
        <v>259</v>
      </c>
      <c r="B112" s="30" t="s">
        <v>216</v>
      </c>
      <c r="C112" s="18"/>
      <c r="D112" s="18"/>
      <c r="E112" s="18"/>
      <c r="F112" s="18"/>
      <c r="G112" s="18"/>
      <c r="H112" s="18"/>
      <c r="I112" s="18"/>
      <c r="J112" s="51">
        <f>M112-G112</f>
        <v>5000</v>
      </c>
      <c r="K112" s="51">
        <f>N112-H112</f>
        <v>0</v>
      </c>
      <c r="L112" s="51">
        <f>O112-I112</f>
        <v>0</v>
      </c>
      <c r="M112" s="18">
        <v>5000</v>
      </c>
      <c r="N112" s="18"/>
      <c r="O112" s="18"/>
      <c r="P112" s="51">
        <f>S112-M112</f>
        <v>0</v>
      </c>
      <c r="Q112" s="51">
        <f>T112-N112</f>
        <v>0</v>
      </c>
      <c r="R112" s="51">
        <f>U112-O112</f>
        <v>0</v>
      </c>
      <c r="S112" s="18">
        <v>5000</v>
      </c>
      <c r="T112" s="18"/>
      <c r="U112" s="18"/>
      <c r="V112" s="51">
        <f t="shared" si="180"/>
        <v>0</v>
      </c>
      <c r="W112" s="51">
        <f t="shared" si="181"/>
        <v>0</v>
      </c>
      <c r="X112" s="51">
        <f t="shared" si="182"/>
        <v>0</v>
      </c>
      <c r="Y112" s="18">
        <v>5000</v>
      </c>
      <c r="Z112" s="18"/>
      <c r="AA112" s="18"/>
      <c r="AB112" s="65">
        <v>600</v>
      </c>
      <c r="AC112" s="51">
        <f t="shared" si="196"/>
        <v>0</v>
      </c>
      <c r="AD112" s="51">
        <f t="shared" si="197"/>
        <v>0</v>
      </c>
      <c r="AE112" s="51">
        <f t="shared" si="198"/>
        <v>0</v>
      </c>
      <c r="AF112" s="18">
        <v>5000</v>
      </c>
      <c r="AG112" s="18"/>
      <c r="AH112" s="18"/>
      <c r="AI112" s="51">
        <f t="shared" si="185"/>
        <v>0</v>
      </c>
      <c r="AJ112" s="51">
        <f t="shared" si="186"/>
        <v>0</v>
      </c>
      <c r="AK112" s="51">
        <f t="shared" si="187"/>
        <v>0</v>
      </c>
      <c r="AL112" s="18">
        <v>5000</v>
      </c>
      <c r="AM112" s="18"/>
      <c r="AN112" s="18"/>
      <c r="AO112" s="51">
        <f t="shared" si="205"/>
        <v>0</v>
      </c>
      <c r="AP112" s="51">
        <f t="shared" si="206"/>
        <v>0</v>
      </c>
      <c r="AQ112" s="51">
        <f t="shared" si="207"/>
        <v>0</v>
      </c>
      <c r="AR112" s="18">
        <v>5000</v>
      </c>
      <c r="AS112" s="18"/>
      <c r="AT112" s="18"/>
      <c r="AU112" s="18">
        <v>5000</v>
      </c>
      <c r="AV112" s="51">
        <f t="shared" si="208"/>
        <v>-5000</v>
      </c>
      <c r="AW112" s="51">
        <f t="shared" si="209"/>
        <v>0</v>
      </c>
      <c r="AX112" s="18">
        <v>5000</v>
      </c>
      <c r="AY112" s="18"/>
      <c r="AZ112" s="18"/>
      <c r="BA112" s="18"/>
    </row>
    <row r="113" spans="1:53" s="6" customFormat="1" ht="45.6" customHeight="1" x14ac:dyDescent="0.2">
      <c r="A113" s="29" t="s">
        <v>96</v>
      </c>
      <c r="B113" s="20" t="s">
        <v>95</v>
      </c>
      <c r="C113" s="46">
        <f>SUM(C114:C125)</f>
        <v>24997.200000000001</v>
      </c>
      <c r="D113" s="46">
        <f>SUM(D114:D127)</f>
        <v>13029.1</v>
      </c>
      <c r="E113" s="46">
        <f t="shared" ref="E113:I113" si="219">SUM(E114:E127)</f>
        <v>13012.699999999999</v>
      </c>
      <c r="F113" s="46">
        <f>SUM(F114:F127)</f>
        <v>14070.2</v>
      </c>
      <c r="G113" s="46">
        <f t="shared" si="219"/>
        <v>2612.9</v>
      </c>
      <c r="H113" s="46">
        <f t="shared" si="219"/>
        <v>5512.9</v>
      </c>
      <c r="I113" s="46">
        <f t="shared" si="219"/>
        <v>612.9</v>
      </c>
      <c r="J113" s="51">
        <f t="shared" si="199"/>
        <v>0</v>
      </c>
      <c r="K113" s="51">
        <f t="shared" si="200"/>
        <v>0</v>
      </c>
      <c r="L113" s="51">
        <f t="shared" si="201"/>
        <v>0</v>
      </c>
      <c r="M113" s="46">
        <f t="shared" ref="M113:O113" si="220">SUM(M114:M127)</f>
        <v>2612.9</v>
      </c>
      <c r="N113" s="46">
        <f t="shared" si="220"/>
        <v>5512.9</v>
      </c>
      <c r="O113" s="46">
        <f t="shared" si="220"/>
        <v>612.9</v>
      </c>
      <c r="P113" s="51">
        <f t="shared" si="202"/>
        <v>3301.8999999999992</v>
      </c>
      <c r="Q113" s="51">
        <f t="shared" si="203"/>
        <v>0</v>
      </c>
      <c r="R113" s="51">
        <f t="shared" si="204"/>
        <v>0</v>
      </c>
      <c r="S113" s="46">
        <f>SUM(S114:S130)</f>
        <v>5914.7999999999993</v>
      </c>
      <c r="T113" s="46">
        <f t="shared" ref="T113:U113" si="221">SUM(T114:T130)</f>
        <v>5512.9</v>
      </c>
      <c r="U113" s="46">
        <f t="shared" si="221"/>
        <v>612.9</v>
      </c>
      <c r="V113" s="51">
        <f t="shared" si="180"/>
        <v>652</v>
      </c>
      <c r="W113" s="51">
        <f t="shared" si="181"/>
        <v>1112.2000000000007</v>
      </c>
      <c r="X113" s="51">
        <f t="shared" si="182"/>
        <v>6512.2000000000007</v>
      </c>
      <c r="Y113" s="46">
        <f>SUM(Y114:Y130)</f>
        <v>6566.7999999999993</v>
      </c>
      <c r="Z113" s="46">
        <f t="shared" ref="Z113:AA113" si="222">SUM(Z114:Z130)</f>
        <v>6625.1</v>
      </c>
      <c r="AA113" s="46">
        <f t="shared" si="222"/>
        <v>7125.1</v>
      </c>
      <c r="AB113" s="46">
        <f>SUM(AB114:AB130)</f>
        <v>1698.5</v>
      </c>
      <c r="AC113" s="51">
        <f t="shared" si="196"/>
        <v>200</v>
      </c>
      <c r="AD113" s="51">
        <f t="shared" si="197"/>
        <v>0</v>
      </c>
      <c r="AE113" s="51">
        <f t="shared" si="198"/>
        <v>0</v>
      </c>
      <c r="AF113" s="46">
        <f>SUM(AF114:AF130)</f>
        <v>6766.7999999999993</v>
      </c>
      <c r="AG113" s="46">
        <f t="shared" ref="AG113:AH113" si="223">SUM(AG114:AG130)</f>
        <v>6625.1</v>
      </c>
      <c r="AH113" s="46">
        <f t="shared" si="223"/>
        <v>7125.1</v>
      </c>
      <c r="AI113" s="51">
        <f t="shared" si="185"/>
        <v>6853.5</v>
      </c>
      <c r="AJ113" s="51">
        <f t="shared" si="186"/>
        <v>0</v>
      </c>
      <c r="AK113" s="51">
        <f t="shared" si="187"/>
        <v>0</v>
      </c>
      <c r="AL113" s="46">
        <f>SUM(AL114:AL130)</f>
        <v>13620.3</v>
      </c>
      <c r="AM113" s="46">
        <f t="shared" ref="AM113:AN113" si="224">SUM(AM114:AM130)</f>
        <v>6625.1</v>
      </c>
      <c r="AN113" s="46">
        <f t="shared" si="224"/>
        <v>7125.1</v>
      </c>
      <c r="AO113" s="51">
        <f t="shared" si="205"/>
        <v>16224.8</v>
      </c>
      <c r="AP113" s="51">
        <f t="shared" si="206"/>
        <v>0</v>
      </c>
      <c r="AQ113" s="51">
        <f t="shared" si="207"/>
        <v>0</v>
      </c>
      <c r="AR113" s="46">
        <f>SUM(AR114:AR131)</f>
        <v>29845.1</v>
      </c>
      <c r="AS113" s="46">
        <f t="shared" ref="AS113:BA113" si="225">SUM(AS114:AS131)</f>
        <v>6625.1</v>
      </c>
      <c r="AT113" s="46">
        <f t="shared" si="225"/>
        <v>7125.1</v>
      </c>
      <c r="AU113" s="46">
        <f t="shared" si="225"/>
        <v>13328.4</v>
      </c>
      <c r="AV113" s="67">
        <f t="shared" si="225"/>
        <v>-10550.199999999997</v>
      </c>
      <c r="AW113" s="67">
        <f t="shared" si="225"/>
        <v>-5998.5</v>
      </c>
      <c r="AX113" s="67">
        <f t="shared" si="225"/>
        <v>14009.3</v>
      </c>
      <c r="AY113" s="67">
        <f t="shared" si="225"/>
        <v>18194.900000000001</v>
      </c>
      <c r="AZ113" s="67">
        <f t="shared" si="225"/>
        <v>626.6</v>
      </c>
      <c r="BA113" s="67">
        <f t="shared" si="225"/>
        <v>626.6</v>
      </c>
    </row>
    <row r="114" spans="1:53" s="4" customFormat="1" ht="76.900000000000006" customHeight="1" x14ac:dyDescent="0.2">
      <c r="A114" s="11" t="s">
        <v>138</v>
      </c>
      <c r="B114" s="20" t="s">
        <v>137</v>
      </c>
      <c r="C114" s="45">
        <v>910</v>
      </c>
      <c r="D114" s="45">
        <v>480</v>
      </c>
      <c r="E114" s="45">
        <v>1597</v>
      </c>
      <c r="F114" s="45">
        <v>1597</v>
      </c>
      <c r="G114" s="45"/>
      <c r="H114" s="45"/>
      <c r="I114" s="45"/>
      <c r="J114" s="51">
        <f t="shared" si="199"/>
        <v>0</v>
      </c>
      <c r="K114" s="51">
        <f t="shared" si="200"/>
        <v>0</v>
      </c>
      <c r="L114" s="51">
        <f t="shared" si="201"/>
        <v>0</v>
      </c>
      <c r="M114" s="45"/>
      <c r="N114" s="45"/>
      <c r="O114" s="45"/>
      <c r="P114" s="51">
        <f t="shared" si="202"/>
        <v>0</v>
      </c>
      <c r="Q114" s="51">
        <f t="shared" si="203"/>
        <v>0</v>
      </c>
      <c r="R114" s="51">
        <f t="shared" si="204"/>
        <v>0</v>
      </c>
      <c r="S114" s="45"/>
      <c r="T114" s="45"/>
      <c r="U114" s="45"/>
      <c r="V114" s="51">
        <f t="shared" si="180"/>
        <v>0</v>
      </c>
      <c r="W114" s="51">
        <f t="shared" si="181"/>
        <v>0</v>
      </c>
      <c r="X114" s="51">
        <f t="shared" si="182"/>
        <v>0</v>
      </c>
      <c r="Y114" s="45"/>
      <c r="Z114" s="45"/>
      <c r="AA114" s="45"/>
      <c r="AB114" s="66"/>
      <c r="AC114" s="51">
        <f t="shared" si="196"/>
        <v>200</v>
      </c>
      <c r="AD114" s="51">
        <f t="shared" si="197"/>
        <v>0</v>
      </c>
      <c r="AE114" s="51">
        <f t="shared" si="198"/>
        <v>0</v>
      </c>
      <c r="AF114" s="45">
        <v>200</v>
      </c>
      <c r="AG114" s="45"/>
      <c r="AH114" s="45"/>
      <c r="AI114" s="51">
        <f t="shared" si="185"/>
        <v>0</v>
      </c>
      <c r="AJ114" s="51">
        <f t="shared" si="186"/>
        <v>0</v>
      </c>
      <c r="AK114" s="51">
        <f t="shared" si="187"/>
        <v>0</v>
      </c>
      <c r="AL114" s="45">
        <v>200</v>
      </c>
      <c r="AM114" s="45"/>
      <c r="AN114" s="45"/>
      <c r="AO114" s="51">
        <f t="shared" si="205"/>
        <v>0</v>
      </c>
      <c r="AP114" s="51">
        <f t="shared" si="206"/>
        <v>0</v>
      </c>
      <c r="AQ114" s="51">
        <f t="shared" si="207"/>
        <v>0</v>
      </c>
      <c r="AR114" s="45">
        <v>200</v>
      </c>
      <c r="AS114" s="45"/>
      <c r="AT114" s="45"/>
      <c r="AU114" s="45">
        <v>200</v>
      </c>
      <c r="AV114" s="51">
        <f t="shared" si="208"/>
        <v>-200</v>
      </c>
      <c r="AW114" s="51">
        <f t="shared" si="209"/>
        <v>0</v>
      </c>
      <c r="AX114" s="45">
        <v>200</v>
      </c>
      <c r="AY114" s="45"/>
      <c r="AZ114" s="45"/>
      <c r="BA114" s="45"/>
    </row>
    <row r="115" spans="1:53" s="4" customFormat="1" ht="97.9" customHeight="1" x14ac:dyDescent="0.2">
      <c r="A115" s="11" t="s">
        <v>141</v>
      </c>
      <c r="B115" s="30" t="s">
        <v>140</v>
      </c>
      <c r="C115" s="45">
        <v>13799</v>
      </c>
      <c r="D115" s="45"/>
      <c r="E115" s="45"/>
      <c r="F115" s="45"/>
      <c r="G115" s="45"/>
      <c r="H115" s="45"/>
      <c r="I115" s="45"/>
      <c r="J115" s="51">
        <f t="shared" si="199"/>
        <v>0</v>
      </c>
      <c r="K115" s="51">
        <f t="shared" si="200"/>
        <v>0</v>
      </c>
      <c r="L115" s="51">
        <f t="shared" si="201"/>
        <v>0</v>
      </c>
      <c r="M115" s="45"/>
      <c r="N115" s="45"/>
      <c r="O115" s="45"/>
      <c r="P115" s="51">
        <f t="shared" si="202"/>
        <v>0</v>
      </c>
      <c r="Q115" s="51">
        <f t="shared" si="203"/>
        <v>0</v>
      </c>
      <c r="R115" s="51">
        <f t="shared" si="204"/>
        <v>0</v>
      </c>
      <c r="S115" s="45"/>
      <c r="T115" s="45"/>
      <c r="U115" s="45"/>
      <c r="V115" s="51">
        <f t="shared" si="180"/>
        <v>0</v>
      </c>
      <c r="W115" s="51">
        <f t="shared" si="181"/>
        <v>0</v>
      </c>
      <c r="X115" s="51">
        <f t="shared" si="182"/>
        <v>0</v>
      </c>
      <c r="Y115" s="45"/>
      <c r="Z115" s="45"/>
      <c r="AA115" s="45"/>
      <c r="AB115" s="66"/>
      <c r="AC115" s="51">
        <f t="shared" si="196"/>
        <v>0</v>
      </c>
      <c r="AD115" s="51">
        <f t="shared" si="197"/>
        <v>0</v>
      </c>
      <c r="AE115" s="51">
        <f t="shared" si="198"/>
        <v>0</v>
      </c>
      <c r="AF115" s="45"/>
      <c r="AG115" s="45"/>
      <c r="AH115" s="45"/>
      <c r="AI115" s="51">
        <f t="shared" si="185"/>
        <v>0</v>
      </c>
      <c r="AJ115" s="51">
        <f t="shared" si="186"/>
        <v>0</v>
      </c>
      <c r="AK115" s="51">
        <f t="shared" si="187"/>
        <v>0</v>
      </c>
      <c r="AL115" s="45"/>
      <c r="AM115" s="45"/>
      <c r="AN115" s="45"/>
      <c r="AO115" s="51">
        <f t="shared" si="205"/>
        <v>14735.8</v>
      </c>
      <c r="AP115" s="51">
        <f t="shared" si="206"/>
        <v>0</v>
      </c>
      <c r="AQ115" s="51">
        <f t="shared" si="207"/>
        <v>0</v>
      </c>
      <c r="AR115" s="45">
        <v>14735.8</v>
      </c>
      <c r="AS115" s="45"/>
      <c r="AT115" s="45"/>
      <c r="AU115" s="45"/>
      <c r="AV115" s="51">
        <f t="shared" si="208"/>
        <v>-14735.8</v>
      </c>
      <c r="AW115" s="51">
        <f t="shared" si="209"/>
        <v>0</v>
      </c>
      <c r="AX115" s="45"/>
      <c r="AY115" s="45"/>
      <c r="AZ115" s="45"/>
      <c r="BA115" s="45"/>
    </row>
    <row r="116" spans="1:53" s="4" customFormat="1" ht="103.15" customHeight="1" x14ac:dyDescent="0.2">
      <c r="A116" s="11" t="s">
        <v>260</v>
      </c>
      <c r="B116" s="30" t="s">
        <v>132</v>
      </c>
      <c r="C116" s="45">
        <v>382.9</v>
      </c>
      <c r="D116" s="45">
        <v>576.9</v>
      </c>
      <c r="E116" s="45">
        <v>475.4</v>
      </c>
      <c r="F116" s="45">
        <v>576.9</v>
      </c>
      <c r="G116" s="45">
        <v>612.9</v>
      </c>
      <c r="H116" s="45">
        <v>612.9</v>
      </c>
      <c r="I116" s="45">
        <v>612.9</v>
      </c>
      <c r="J116" s="51">
        <f t="shared" si="199"/>
        <v>0</v>
      </c>
      <c r="K116" s="51">
        <f t="shared" si="200"/>
        <v>0</v>
      </c>
      <c r="L116" s="51">
        <f t="shared" si="201"/>
        <v>0</v>
      </c>
      <c r="M116" s="45">
        <v>612.9</v>
      </c>
      <c r="N116" s="45">
        <v>612.9</v>
      </c>
      <c r="O116" s="45">
        <v>612.9</v>
      </c>
      <c r="P116" s="51">
        <f t="shared" si="202"/>
        <v>0</v>
      </c>
      <c r="Q116" s="51">
        <f t="shared" si="203"/>
        <v>0</v>
      </c>
      <c r="R116" s="51">
        <f t="shared" si="204"/>
        <v>0</v>
      </c>
      <c r="S116" s="45">
        <v>612.9</v>
      </c>
      <c r="T116" s="45">
        <v>612.9</v>
      </c>
      <c r="U116" s="45">
        <v>612.9</v>
      </c>
      <c r="V116" s="51">
        <f t="shared" si="180"/>
        <v>652.00000000000011</v>
      </c>
      <c r="W116" s="51">
        <f t="shared" si="181"/>
        <v>12.200000000000045</v>
      </c>
      <c r="X116" s="51">
        <f t="shared" si="182"/>
        <v>12.200000000000045</v>
      </c>
      <c r="Y116" s="45">
        <v>1264.9000000000001</v>
      </c>
      <c r="Z116" s="45">
        <v>625.1</v>
      </c>
      <c r="AA116" s="45">
        <v>625.1</v>
      </c>
      <c r="AB116" s="66"/>
      <c r="AC116" s="51">
        <f t="shared" si="196"/>
        <v>0</v>
      </c>
      <c r="AD116" s="51">
        <f t="shared" si="197"/>
        <v>0</v>
      </c>
      <c r="AE116" s="51">
        <f t="shared" si="198"/>
        <v>0</v>
      </c>
      <c r="AF116" s="45">
        <v>1264.9000000000001</v>
      </c>
      <c r="AG116" s="45">
        <v>625.1</v>
      </c>
      <c r="AH116" s="45">
        <v>625.1</v>
      </c>
      <c r="AI116" s="51">
        <f t="shared" si="185"/>
        <v>0</v>
      </c>
      <c r="AJ116" s="51">
        <f t="shared" si="186"/>
        <v>0</v>
      </c>
      <c r="AK116" s="51">
        <f t="shared" si="187"/>
        <v>0</v>
      </c>
      <c r="AL116" s="45">
        <v>1264.9000000000001</v>
      </c>
      <c r="AM116" s="45">
        <v>625.1</v>
      </c>
      <c r="AN116" s="45">
        <v>625.1</v>
      </c>
      <c r="AO116" s="51">
        <f t="shared" si="205"/>
        <v>389</v>
      </c>
      <c r="AP116" s="51">
        <f t="shared" si="206"/>
        <v>0</v>
      </c>
      <c r="AQ116" s="51">
        <f t="shared" si="207"/>
        <v>0</v>
      </c>
      <c r="AR116" s="45">
        <v>1653.9</v>
      </c>
      <c r="AS116" s="45">
        <v>625.1</v>
      </c>
      <c r="AT116" s="45">
        <v>625.1</v>
      </c>
      <c r="AU116" s="45">
        <v>1264.9000000000001</v>
      </c>
      <c r="AV116" s="51">
        <f t="shared" si="208"/>
        <v>-1027.3000000000002</v>
      </c>
      <c r="AW116" s="51">
        <f t="shared" si="209"/>
        <v>1.5</v>
      </c>
      <c r="AX116" s="45">
        <v>1653.9</v>
      </c>
      <c r="AY116" s="45">
        <v>626.6</v>
      </c>
      <c r="AZ116" s="45">
        <v>626.6</v>
      </c>
      <c r="BA116" s="45">
        <v>626.6</v>
      </c>
    </row>
    <row r="117" spans="1:53" s="4" customFormat="1" ht="60" hidden="1" customHeight="1" x14ac:dyDescent="0.2">
      <c r="A117" s="11" t="s">
        <v>151</v>
      </c>
      <c r="B117" s="30" t="s">
        <v>155</v>
      </c>
      <c r="C117" s="45"/>
      <c r="D117" s="45"/>
      <c r="E117" s="45"/>
      <c r="F117" s="45"/>
      <c r="G117" s="45"/>
      <c r="H117" s="45"/>
      <c r="I117" s="45"/>
      <c r="J117" s="51">
        <f t="shared" si="199"/>
        <v>0</v>
      </c>
      <c r="K117" s="51">
        <f t="shared" si="200"/>
        <v>0</v>
      </c>
      <c r="L117" s="51">
        <f t="shared" si="201"/>
        <v>0</v>
      </c>
      <c r="M117" s="45"/>
      <c r="N117" s="45"/>
      <c r="O117" s="45"/>
      <c r="P117" s="51">
        <f t="shared" si="202"/>
        <v>0</v>
      </c>
      <c r="Q117" s="51">
        <f t="shared" si="203"/>
        <v>0</v>
      </c>
      <c r="R117" s="51">
        <f t="shared" si="204"/>
        <v>0</v>
      </c>
      <c r="S117" s="45"/>
      <c r="T117" s="45"/>
      <c r="U117" s="45"/>
      <c r="V117" s="51">
        <f t="shared" si="180"/>
        <v>0</v>
      </c>
      <c r="W117" s="51">
        <f t="shared" si="181"/>
        <v>0</v>
      </c>
      <c r="X117" s="51">
        <f t="shared" si="182"/>
        <v>0</v>
      </c>
      <c r="Y117" s="45"/>
      <c r="Z117" s="45"/>
      <c r="AA117" s="45"/>
      <c r="AB117" s="66"/>
      <c r="AC117" s="51">
        <f t="shared" si="196"/>
        <v>0</v>
      </c>
      <c r="AD117" s="51">
        <f t="shared" si="197"/>
        <v>0</v>
      </c>
      <c r="AE117" s="51">
        <f t="shared" si="198"/>
        <v>0</v>
      </c>
      <c r="AF117" s="45"/>
      <c r="AG117" s="45"/>
      <c r="AH117" s="45"/>
      <c r="AI117" s="51">
        <f t="shared" si="185"/>
        <v>0</v>
      </c>
      <c r="AJ117" s="51">
        <f t="shared" si="186"/>
        <v>0</v>
      </c>
      <c r="AK117" s="51">
        <f t="shared" si="187"/>
        <v>0</v>
      </c>
      <c r="AL117" s="45"/>
      <c r="AM117" s="45"/>
      <c r="AN117" s="45"/>
      <c r="AO117" s="51">
        <f t="shared" si="205"/>
        <v>0</v>
      </c>
      <c r="AP117" s="51">
        <f t="shared" si="206"/>
        <v>0</v>
      </c>
      <c r="AQ117" s="51">
        <f t="shared" si="207"/>
        <v>0</v>
      </c>
      <c r="AR117" s="45"/>
      <c r="AS117" s="45"/>
      <c r="AT117" s="45"/>
      <c r="AU117" s="45"/>
      <c r="AV117" s="51">
        <f t="shared" si="208"/>
        <v>0</v>
      </c>
      <c r="AW117" s="51">
        <f t="shared" si="209"/>
        <v>0</v>
      </c>
      <c r="AX117" s="45"/>
      <c r="AY117" s="45"/>
      <c r="AZ117" s="45"/>
      <c r="BA117" s="45"/>
    </row>
    <row r="118" spans="1:53" s="8" customFormat="1" ht="91.9" customHeight="1" x14ac:dyDescent="0.2">
      <c r="A118" s="11" t="s">
        <v>261</v>
      </c>
      <c r="B118" s="30" t="s">
        <v>97</v>
      </c>
      <c r="C118" s="18">
        <v>4380</v>
      </c>
      <c r="D118" s="18"/>
      <c r="E118" s="18"/>
      <c r="F118" s="18"/>
      <c r="G118" s="18"/>
      <c r="H118" s="18">
        <v>4900</v>
      </c>
      <c r="I118" s="18"/>
      <c r="J118" s="51">
        <f t="shared" si="199"/>
        <v>0</v>
      </c>
      <c r="K118" s="51">
        <f t="shared" si="200"/>
        <v>0</v>
      </c>
      <c r="L118" s="51">
        <f t="shared" si="201"/>
        <v>0</v>
      </c>
      <c r="M118" s="18"/>
      <c r="N118" s="18">
        <v>4900</v>
      </c>
      <c r="O118" s="18"/>
      <c r="P118" s="51">
        <f t="shared" si="202"/>
        <v>0</v>
      </c>
      <c r="Q118" s="51">
        <f t="shared" si="203"/>
        <v>0</v>
      </c>
      <c r="R118" s="51">
        <f t="shared" si="204"/>
        <v>0</v>
      </c>
      <c r="S118" s="18"/>
      <c r="T118" s="18">
        <v>4900</v>
      </c>
      <c r="U118" s="18"/>
      <c r="V118" s="51">
        <f t="shared" si="180"/>
        <v>0</v>
      </c>
      <c r="W118" s="51">
        <f t="shared" si="181"/>
        <v>1100</v>
      </c>
      <c r="X118" s="51">
        <f t="shared" si="182"/>
        <v>6500</v>
      </c>
      <c r="Y118" s="18"/>
      <c r="Z118" s="18">
        <v>6000</v>
      </c>
      <c r="AA118" s="18">
        <v>6500</v>
      </c>
      <c r="AB118" s="65"/>
      <c r="AC118" s="51">
        <f t="shared" si="196"/>
        <v>0</v>
      </c>
      <c r="AD118" s="51">
        <f t="shared" si="197"/>
        <v>0</v>
      </c>
      <c r="AE118" s="51">
        <f t="shared" si="198"/>
        <v>0</v>
      </c>
      <c r="AF118" s="18"/>
      <c r="AG118" s="18">
        <v>6000</v>
      </c>
      <c r="AH118" s="18">
        <v>6500</v>
      </c>
      <c r="AI118" s="51">
        <f t="shared" si="185"/>
        <v>3980</v>
      </c>
      <c r="AJ118" s="51">
        <f t="shared" si="186"/>
        <v>0</v>
      </c>
      <c r="AK118" s="51">
        <f t="shared" si="187"/>
        <v>0</v>
      </c>
      <c r="AL118" s="18">
        <v>3980</v>
      </c>
      <c r="AM118" s="18">
        <v>6000</v>
      </c>
      <c r="AN118" s="18">
        <v>6500</v>
      </c>
      <c r="AO118" s="51">
        <f t="shared" si="205"/>
        <v>0</v>
      </c>
      <c r="AP118" s="51">
        <f t="shared" si="206"/>
        <v>0</v>
      </c>
      <c r="AQ118" s="51">
        <f t="shared" si="207"/>
        <v>0</v>
      </c>
      <c r="AR118" s="18">
        <v>3980</v>
      </c>
      <c r="AS118" s="18">
        <v>6000</v>
      </c>
      <c r="AT118" s="18">
        <v>6500</v>
      </c>
      <c r="AU118" s="18">
        <v>3980</v>
      </c>
      <c r="AV118" s="51">
        <f t="shared" si="208"/>
        <v>6850</v>
      </c>
      <c r="AW118" s="51">
        <f t="shared" si="209"/>
        <v>-6000</v>
      </c>
      <c r="AX118" s="18">
        <v>3980</v>
      </c>
      <c r="AY118" s="18">
        <v>10830</v>
      </c>
      <c r="AZ118" s="18"/>
      <c r="BA118" s="18"/>
    </row>
    <row r="119" spans="1:53" s="8" customFormat="1" ht="66.599999999999994" hidden="1" customHeight="1" x14ac:dyDescent="0.2">
      <c r="A119" s="11" t="s">
        <v>152</v>
      </c>
      <c r="B119" s="30" t="s">
        <v>156</v>
      </c>
      <c r="C119" s="18"/>
      <c r="D119" s="18"/>
      <c r="E119" s="18"/>
      <c r="F119" s="18"/>
      <c r="G119" s="18"/>
      <c r="H119" s="18"/>
      <c r="I119" s="18"/>
      <c r="J119" s="51">
        <f t="shared" si="199"/>
        <v>0</v>
      </c>
      <c r="K119" s="51">
        <f t="shared" si="200"/>
        <v>0</v>
      </c>
      <c r="L119" s="51">
        <f t="shared" si="201"/>
        <v>0</v>
      </c>
      <c r="M119" s="18"/>
      <c r="N119" s="18"/>
      <c r="O119" s="18"/>
      <c r="P119" s="51">
        <f t="shared" si="202"/>
        <v>0</v>
      </c>
      <c r="Q119" s="51">
        <f t="shared" si="203"/>
        <v>0</v>
      </c>
      <c r="R119" s="51">
        <f t="shared" si="204"/>
        <v>0</v>
      </c>
      <c r="S119" s="18"/>
      <c r="T119" s="18"/>
      <c r="U119" s="18"/>
      <c r="V119" s="51">
        <f t="shared" si="180"/>
        <v>0</v>
      </c>
      <c r="W119" s="51">
        <f t="shared" si="181"/>
        <v>0</v>
      </c>
      <c r="X119" s="51">
        <f t="shared" si="182"/>
        <v>0</v>
      </c>
      <c r="Y119" s="18"/>
      <c r="Z119" s="18"/>
      <c r="AA119" s="18"/>
      <c r="AB119" s="65"/>
      <c r="AC119" s="51">
        <f t="shared" si="196"/>
        <v>0</v>
      </c>
      <c r="AD119" s="51">
        <f t="shared" si="197"/>
        <v>0</v>
      </c>
      <c r="AE119" s="51">
        <f t="shared" si="198"/>
        <v>0</v>
      </c>
      <c r="AF119" s="18"/>
      <c r="AG119" s="18"/>
      <c r="AH119" s="18"/>
      <c r="AI119" s="51">
        <f t="shared" si="185"/>
        <v>0</v>
      </c>
      <c r="AJ119" s="51">
        <f t="shared" si="186"/>
        <v>0</v>
      </c>
      <c r="AK119" s="51">
        <f t="shared" si="187"/>
        <v>0</v>
      </c>
      <c r="AL119" s="18"/>
      <c r="AM119" s="18"/>
      <c r="AN119" s="18"/>
      <c r="AO119" s="51">
        <f t="shared" si="205"/>
        <v>0</v>
      </c>
      <c r="AP119" s="51">
        <f t="shared" si="206"/>
        <v>0</v>
      </c>
      <c r="AQ119" s="51">
        <f t="shared" si="207"/>
        <v>0</v>
      </c>
      <c r="AR119" s="18"/>
      <c r="AS119" s="18"/>
      <c r="AT119" s="18"/>
      <c r="AU119" s="18"/>
      <c r="AV119" s="51">
        <f t="shared" si="208"/>
        <v>0</v>
      </c>
      <c r="AW119" s="51">
        <f t="shared" si="209"/>
        <v>0</v>
      </c>
      <c r="AX119" s="18"/>
      <c r="AY119" s="18"/>
      <c r="AZ119" s="18"/>
      <c r="BA119" s="18"/>
    </row>
    <row r="120" spans="1:53" s="8" customFormat="1" ht="68.45" hidden="1" customHeight="1" x14ac:dyDescent="0.2">
      <c r="A120" s="11" t="s">
        <v>143</v>
      </c>
      <c r="B120" s="30" t="s">
        <v>142</v>
      </c>
      <c r="C120" s="18">
        <v>5525.3</v>
      </c>
      <c r="D120" s="18"/>
      <c r="E120" s="18"/>
      <c r="F120" s="18"/>
      <c r="G120" s="18"/>
      <c r="H120" s="18"/>
      <c r="I120" s="18"/>
      <c r="J120" s="51">
        <f t="shared" si="199"/>
        <v>0</v>
      </c>
      <c r="K120" s="51">
        <f t="shared" si="200"/>
        <v>0</v>
      </c>
      <c r="L120" s="51">
        <f t="shared" si="201"/>
        <v>0</v>
      </c>
      <c r="M120" s="18"/>
      <c r="N120" s="18"/>
      <c r="O120" s="18"/>
      <c r="P120" s="51">
        <f t="shared" si="202"/>
        <v>0</v>
      </c>
      <c r="Q120" s="51">
        <f t="shared" si="203"/>
        <v>0</v>
      </c>
      <c r="R120" s="51">
        <f t="shared" si="204"/>
        <v>0</v>
      </c>
      <c r="S120" s="18"/>
      <c r="T120" s="18"/>
      <c r="U120" s="18"/>
      <c r="V120" s="51">
        <f t="shared" si="180"/>
        <v>0</v>
      </c>
      <c r="W120" s="51">
        <f t="shared" si="181"/>
        <v>0</v>
      </c>
      <c r="X120" s="51">
        <f t="shared" si="182"/>
        <v>0</v>
      </c>
      <c r="Y120" s="18"/>
      <c r="Z120" s="18"/>
      <c r="AA120" s="18"/>
      <c r="AB120" s="65"/>
      <c r="AC120" s="51">
        <f t="shared" si="196"/>
        <v>0</v>
      </c>
      <c r="AD120" s="51">
        <f t="shared" si="197"/>
        <v>0</v>
      </c>
      <c r="AE120" s="51">
        <f t="shared" si="198"/>
        <v>0</v>
      </c>
      <c r="AF120" s="18"/>
      <c r="AG120" s="18"/>
      <c r="AH120" s="18"/>
      <c r="AI120" s="51">
        <f t="shared" si="185"/>
        <v>0</v>
      </c>
      <c r="AJ120" s="51">
        <f t="shared" si="186"/>
        <v>0</v>
      </c>
      <c r="AK120" s="51">
        <f t="shared" si="187"/>
        <v>0</v>
      </c>
      <c r="AL120" s="18"/>
      <c r="AM120" s="18"/>
      <c r="AN120" s="18"/>
      <c r="AO120" s="51">
        <f t="shared" si="205"/>
        <v>0</v>
      </c>
      <c r="AP120" s="51">
        <f t="shared" si="206"/>
        <v>0</v>
      </c>
      <c r="AQ120" s="51">
        <f t="shared" si="207"/>
        <v>0</v>
      </c>
      <c r="AR120" s="18"/>
      <c r="AS120" s="18"/>
      <c r="AT120" s="18"/>
      <c r="AU120" s="18"/>
      <c r="AV120" s="51">
        <f t="shared" si="208"/>
        <v>0</v>
      </c>
      <c r="AW120" s="51">
        <f t="shared" si="209"/>
        <v>0</v>
      </c>
      <c r="AX120" s="18"/>
      <c r="AY120" s="18"/>
      <c r="AZ120" s="18"/>
      <c r="BA120" s="18"/>
    </row>
    <row r="121" spans="1:53" s="8" customFormat="1" ht="87" customHeight="1" x14ac:dyDescent="0.2">
      <c r="A121" s="11" t="s">
        <v>168</v>
      </c>
      <c r="B121" s="30" t="s">
        <v>180</v>
      </c>
      <c r="C121" s="18"/>
      <c r="D121" s="18">
        <v>1200</v>
      </c>
      <c r="E121" s="18">
        <v>1200</v>
      </c>
      <c r="F121" s="18">
        <v>1200</v>
      </c>
      <c r="G121" s="18"/>
      <c r="H121" s="18"/>
      <c r="I121" s="18"/>
      <c r="J121" s="51">
        <f t="shared" si="199"/>
        <v>0</v>
      </c>
      <c r="K121" s="51">
        <f t="shared" si="200"/>
        <v>0</v>
      </c>
      <c r="L121" s="51">
        <f t="shared" si="201"/>
        <v>0</v>
      </c>
      <c r="M121" s="18"/>
      <c r="N121" s="18"/>
      <c r="O121" s="18"/>
      <c r="P121" s="51">
        <f t="shared" si="202"/>
        <v>0</v>
      </c>
      <c r="Q121" s="51">
        <f t="shared" si="203"/>
        <v>0</v>
      </c>
      <c r="R121" s="51">
        <f t="shared" si="204"/>
        <v>0</v>
      </c>
      <c r="S121" s="18"/>
      <c r="T121" s="18"/>
      <c r="U121" s="18"/>
      <c r="V121" s="51">
        <f t="shared" si="180"/>
        <v>0</v>
      </c>
      <c r="W121" s="51">
        <f t="shared" si="181"/>
        <v>0</v>
      </c>
      <c r="X121" s="51">
        <f t="shared" si="182"/>
        <v>0</v>
      </c>
      <c r="Y121" s="18"/>
      <c r="Z121" s="18"/>
      <c r="AA121" s="18"/>
      <c r="AB121" s="65"/>
      <c r="AC121" s="51">
        <f t="shared" si="196"/>
        <v>0</v>
      </c>
      <c r="AD121" s="51">
        <f t="shared" si="197"/>
        <v>0</v>
      </c>
      <c r="AE121" s="51">
        <f t="shared" si="198"/>
        <v>0</v>
      </c>
      <c r="AF121" s="18"/>
      <c r="AG121" s="18"/>
      <c r="AH121" s="18"/>
      <c r="AI121" s="51">
        <f t="shared" si="185"/>
        <v>0</v>
      </c>
      <c r="AJ121" s="51">
        <f t="shared" si="186"/>
        <v>0</v>
      </c>
      <c r="AK121" s="51">
        <f t="shared" si="187"/>
        <v>0</v>
      </c>
      <c r="AL121" s="18"/>
      <c r="AM121" s="18"/>
      <c r="AN121" s="18"/>
      <c r="AO121" s="51">
        <f t="shared" si="205"/>
        <v>0</v>
      </c>
      <c r="AP121" s="51">
        <f t="shared" si="206"/>
        <v>0</v>
      </c>
      <c r="AQ121" s="51">
        <f t="shared" si="207"/>
        <v>0</v>
      </c>
      <c r="AR121" s="18"/>
      <c r="AS121" s="18"/>
      <c r="AT121" s="18"/>
      <c r="AU121" s="18"/>
      <c r="AV121" s="51">
        <f t="shared" si="208"/>
        <v>0</v>
      </c>
      <c r="AW121" s="51">
        <f t="shared" si="209"/>
        <v>0</v>
      </c>
      <c r="AX121" s="18"/>
      <c r="AY121" s="18"/>
      <c r="AZ121" s="18"/>
      <c r="BA121" s="18"/>
    </row>
    <row r="122" spans="1:53" s="8" customFormat="1" ht="87" customHeight="1" x14ac:dyDescent="0.2">
      <c r="A122" s="11" t="s">
        <v>262</v>
      </c>
      <c r="B122" s="30" t="s">
        <v>231</v>
      </c>
      <c r="C122" s="18"/>
      <c r="D122" s="18"/>
      <c r="E122" s="18"/>
      <c r="F122" s="18">
        <v>7798</v>
      </c>
      <c r="G122" s="18"/>
      <c r="H122" s="18"/>
      <c r="I122" s="18"/>
      <c r="J122" s="51"/>
      <c r="K122" s="51"/>
      <c r="L122" s="51"/>
      <c r="M122" s="18"/>
      <c r="N122" s="18"/>
      <c r="O122" s="18"/>
      <c r="P122" s="51"/>
      <c r="Q122" s="51"/>
      <c r="R122" s="51"/>
      <c r="S122" s="18"/>
      <c r="T122" s="18"/>
      <c r="U122" s="18"/>
      <c r="V122" s="51"/>
      <c r="W122" s="51"/>
      <c r="X122" s="51"/>
      <c r="Y122" s="18"/>
      <c r="Z122" s="18"/>
      <c r="AA122" s="18"/>
      <c r="AB122" s="65"/>
      <c r="AC122" s="51"/>
      <c r="AD122" s="51"/>
      <c r="AE122" s="51"/>
      <c r="AF122" s="18"/>
      <c r="AG122" s="18"/>
      <c r="AH122" s="18"/>
      <c r="AI122" s="51"/>
      <c r="AJ122" s="51"/>
      <c r="AK122" s="51"/>
      <c r="AL122" s="18"/>
      <c r="AM122" s="18"/>
      <c r="AN122" s="18"/>
      <c r="AO122" s="51"/>
      <c r="AP122" s="51"/>
      <c r="AQ122" s="51"/>
      <c r="AR122" s="18"/>
      <c r="AS122" s="18"/>
      <c r="AT122" s="18"/>
      <c r="AU122" s="18"/>
      <c r="AV122" s="51"/>
      <c r="AW122" s="51"/>
      <c r="AX122" s="18"/>
      <c r="AY122" s="18"/>
      <c r="AZ122" s="18"/>
      <c r="BA122" s="18"/>
    </row>
    <row r="123" spans="1:53" s="8" customFormat="1" ht="87.6" hidden="1" customHeight="1" x14ac:dyDescent="0.2">
      <c r="A123" s="11" t="s">
        <v>171</v>
      </c>
      <c r="B123" s="30" t="s">
        <v>169</v>
      </c>
      <c r="C123" s="18"/>
      <c r="D123" s="18"/>
      <c r="E123" s="18"/>
      <c r="F123" s="18"/>
      <c r="G123" s="18"/>
      <c r="H123" s="18"/>
      <c r="I123" s="18"/>
      <c r="J123" s="51"/>
      <c r="K123" s="51"/>
      <c r="L123" s="51"/>
      <c r="M123" s="18"/>
      <c r="N123" s="18"/>
      <c r="O123" s="18"/>
      <c r="P123" s="51"/>
      <c r="Q123" s="51"/>
      <c r="R123" s="51"/>
      <c r="S123" s="18"/>
      <c r="T123" s="18"/>
      <c r="U123" s="18"/>
      <c r="V123" s="51"/>
      <c r="W123" s="51"/>
      <c r="X123" s="51"/>
      <c r="Y123" s="18"/>
      <c r="Z123" s="18"/>
      <c r="AA123" s="18"/>
      <c r="AB123" s="65"/>
      <c r="AC123" s="51"/>
      <c r="AD123" s="51"/>
      <c r="AE123" s="51"/>
      <c r="AF123" s="18"/>
      <c r="AG123" s="18"/>
      <c r="AH123" s="18"/>
      <c r="AI123" s="51"/>
      <c r="AJ123" s="51"/>
      <c r="AK123" s="51"/>
      <c r="AL123" s="18"/>
      <c r="AM123" s="18"/>
      <c r="AN123" s="18"/>
      <c r="AO123" s="51"/>
      <c r="AP123" s="51"/>
      <c r="AQ123" s="51"/>
      <c r="AR123" s="18"/>
      <c r="AS123" s="18"/>
      <c r="AT123" s="18"/>
      <c r="AU123" s="18"/>
      <c r="AV123" s="51"/>
      <c r="AW123" s="51"/>
      <c r="AX123" s="18"/>
      <c r="AY123" s="18"/>
      <c r="AZ123" s="18"/>
      <c r="BA123" s="18"/>
    </row>
    <row r="124" spans="1:53" s="8" customFormat="1" ht="87.6" customHeight="1" x14ac:dyDescent="0.2">
      <c r="A124" s="11" t="s">
        <v>262</v>
      </c>
      <c r="B124" s="30" t="s">
        <v>240</v>
      </c>
      <c r="C124" s="18"/>
      <c r="D124" s="18">
        <v>7798</v>
      </c>
      <c r="E124" s="18">
        <v>7798</v>
      </c>
      <c r="F124" s="18"/>
      <c r="G124" s="18">
        <v>2000</v>
      </c>
      <c r="H124" s="18"/>
      <c r="I124" s="18"/>
      <c r="J124" s="51">
        <f t="shared" si="199"/>
        <v>0</v>
      </c>
      <c r="K124" s="51">
        <f t="shared" si="200"/>
        <v>0</v>
      </c>
      <c r="L124" s="51">
        <f t="shared" si="201"/>
        <v>0</v>
      </c>
      <c r="M124" s="18">
        <v>2000</v>
      </c>
      <c r="N124" s="18"/>
      <c r="O124" s="18"/>
      <c r="P124" s="51">
        <f t="shared" si="202"/>
        <v>2301.8999999999996</v>
      </c>
      <c r="Q124" s="51">
        <f t="shared" si="203"/>
        <v>0</v>
      </c>
      <c r="R124" s="51">
        <f t="shared" si="204"/>
        <v>0</v>
      </c>
      <c r="S124" s="18">
        <v>4301.8999999999996</v>
      </c>
      <c r="T124" s="18"/>
      <c r="U124" s="18"/>
      <c r="V124" s="51">
        <f t="shared" si="180"/>
        <v>0</v>
      </c>
      <c r="W124" s="51">
        <f t="shared" si="181"/>
        <v>0</v>
      </c>
      <c r="X124" s="51">
        <f t="shared" si="182"/>
        <v>0</v>
      </c>
      <c r="Y124" s="18">
        <v>4301.8999999999996</v>
      </c>
      <c r="Z124" s="18"/>
      <c r="AA124" s="18"/>
      <c r="AB124" s="65">
        <v>1698.5</v>
      </c>
      <c r="AC124" s="51">
        <f t="shared" si="196"/>
        <v>0</v>
      </c>
      <c r="AD124" s="51">
        <f t="shared" si="197"/>
        <v>0</v>
      </c>
      <c r="AE124" s="51">
        <f t="shared" si="198"/>
        <v>0</v>
      </c>
      <c r="AF124" s="18">
        <v>4301.8999999999996</v>
      </c>
      <c r="AG124" s="18"/>
      <c r="AH124" s="18"/>
      <c r="AI124" s="51">
        <f t="shared" si="185"/>
        <v>2873.5</v>
      </c>
      <c r="AJ124" s="51">
        <f t="shared" si="186"/>
        <v>0</v>
      </c>
      <c r="AK124" s="51">
        <f t="shared" si="187"/>
        <v>0</v>
      </c>
      <c r="AL124" s="18">
        <v>7175.4</v>
      </c>
      <c r="AM124" s="18"/>
      <c r="AN124" s="18"/>
      <c r="AO124" s="51">
        <f t="shared" si="205"/>
        <v>0</v>
      </c>
      <c r="AP124" s="51">
        <f t="shared" si="206"/>
        <v>0</v>
      </c>
      <c r="AQ124" s="51">
        <f t="shared" si="207"/>
        <v>0</v>
      </c>
      <c r="AR124" s="18">
        <v>7175.4</v>
      </c>
      <c r="AS124" s="18"/>
      <c r="AT124" s="18"/>
      <c r="AU124" s="18">
        <v>6883.5</v>
      </c>
      <c r="AV124" s="51">
        <f t="shared" si="208"/>
        <v>-437.09999999999945</v>
      </c>
      <c r="AW124" s="51">
        <f t="shared" si="209"/>
        <v>0</v>
      </c>
      <c r="AX124" s="18">
        <v>7175.4</v>
      </c>
      <c r="AY124" s="18">
        <v>6738.3</v>
      </c>
      <c r="AZ124" s="18"/>
      <c r="BA124" s="18"/>
    </row>
    <row r="125" spans="1:53" s="41" customFormat="1" ht="87.6" hidden="1" customHeight="1" x14ac:dyDescent="0.2">
      <c r="A125" s="29" t="s">
        <v>111</v>
      </c>
      <c r="B125" s="30" t="s">
        <v>110</v>
      </c>
      <c r="C125" s="19"/>
      <c r="D125" s="19"/>
      <c r="E125" s="19"/>
      <c r="F125" s="19"/>
      <c r="G125" s="19"/>
      <c r="H125" s="19"/>
      <c r="I125" s="19"/>
      <c r="J125" s="51">
        <f t="shared" si="199"/>
        <v>0</v>
      </c>
      <c r="K125" s="51">
        <f t="shared" si="200"/>
        <v>0</v>
      </c>
      <c r="L125" s="51">
        <f t="shared" si="201"/>
        <v>0</v>
      </c>
      <c r="M125" s="19"/>
      <c r="N125" s="19"/>
      <c r="O125" s="19"/>
      <c r="P125" s="51">
        <f t="shared" ref="P125:P130" si="226">S125-M125</f>
        <v>0</v>
      </c>
      <c r="Q125" s="51">
        <f t="shared" ref="Q125:Q130" si="227">T125-N125</f>
        <v>0</v>
      </c>
      <c r="R125" s="51">
        <f t="shared" ref="R125:R130" si="228">U125-O125</f>
        <v>0</v>
      </c>
      <c r="S125" s="19"/>
      <c r="T125" s="19"/>
      <c r="U125" s="19"/>
      <c r="V125" s="51">
        <f t="shared" si="180"/>
        <v>0</v>
      </c>
      <c r="W125" s="51">
        <f t="shared" si="181"/>
        <v>0</v>
      </c>
      <c r="X125" s="51">
        <f t="shared" si="182"/>
        <v>0</v>
      </c>
      <c r="Y125" s="19"/>
      <c r="Z125" s="19"/>
      <c r="AA125" s="19"/>
      <c r="AB125" s="64"/>
      <c r="AC125" s="51">
        <f t="shared" si="196"/>
        <v>0</v>
      </c>
      <c r="AD125" s="51">
        <f t="shared" si="197"/>
        <v>0</v>
      </c>
      <c r="AE125" s="51">
        <f t="shared" si="198"/>
        <v>0</v>
      </c>
      <c r="AF125" s="19"/>
      <c r="AG125" s="19"/>
      <c r="AH125" s="19"/>
      <c r="AI125" s="51">
        <f t="shared" si="185"/>
        <v>0</v>
      </c>
      <c r="AJ125" s="51">
        <f t="shared" si="186"/>
        <v>0</v>
      </c>
      <c r="AK125" s="51">
        <f t="shared" si="187"/>
        <v>0</v>
      </c>
      <c r="AL125" s="19"/>
      <c r="AM125" s="19"/>
      <c r="AN125" s="19"/>
      <c r="AO125" s="51">
        <f t="shared" si="205"/>
        <v>0</v>
      </c>
      <c r="AP125" s="51">
        <f t="shared" si="206"/>
        <v>0</v>
      </c>
      <c r="AQ125" s="51">
        <f t="shared" si="207"/>
        <v>0</v>
      </c>
      <c r="AR125" s="19"/>
      <c r="AS125" s="19"/>
      <c r="AT125" s="19"/>
      <c r="AU125" s="19"/>
      <c r="AV125" s="51">
        <f t="shared" si="208"/>
        <v>0</v>
      </c>
      <c r="AW125" s="51">
        <f t="shared" si="209"/>
        <v>0</v>
      </c>
      <c r="AX125" s="19"/>
      <c r="AY125" s="19"/>
      <c r="AZ125" s="19"/>
      <c r="BA125" s="19"/>
    </row>
    <row r="126" spans="1:53" s="41" customFormat="1" ht="87.6" customHeight="1" x14ac:dyDescent="0.2">
      <c r="A126" s="11" t="s">
        <v>171</v>
      </c>
      <c r="B126" s="30" t="s">
        <v>169</v>
      </c>
      <c r="C126" s="19"/>
      <c r="D126" s="19">
        <v>2473.3000000000002</v>
      </c>
      <c r="E126" s="19">
        <v>1942.3</v>
      </c>
      <c r="F126" s="19">
        <v>2473.3000000000002</v>
      </c>
      <c r="G126" s="19"/>
      <c r="H126" s="19"/>
      <c r="I126" s="19"/>
      <c r="J126" s="51">
        <f t="shared" si="199"/>
        <v>0</v>
      </c>
      <c r="K126" s="51">
        <f t="shared" si="200"/>
        <v>0</v>
      </c>
      <c r="L126" s="51">
        <f t="shared" si="201"/>
        <v>0</v>
      </c>
      <c r="M126" s="19"/>
      <c r="N126" s="19"/>
      <c r="O126" s="19"/>
      <c r="P126" s="51">
        <f t="shared" si="226"/>
        <v>0</v>
      </c>
      <c r="Q126" s="51">
        <f t="shared" si="227"/>
        <v>0</v>
      </c>
      <c r="R126" s="51">
        <f t="shared" si="228"/>
        <v>0</v>
      </c>
      <c r="S126" s="19"/>
      <c r="T126" s="19"/>
      <c r="U126" s="19"/>
      <c r="V126" s="51">
        <f t="shared" si="180"/>
        <v>0</v>
      </c>
      <c r="W126" s="51">
        <f t="shared" si="181"/>
        <v>0</v>
      </c>
      <c r="X126" s="51">
        <f t="shared" si="182"/>
        <v>0</v>
      </c>
      <c r="Y126" s="19"/>
      <c r="Z126" s="19"/>
      <c r="AA126" s="19"/>
      <c r="AB126" s="64"/>
      <c r="AC126" s="51">
        <f t="shared" si="196"/>
        <v>0</v>
      </c>
      <c r="AD126" s="51">
        <f t="shared" si="197"/>
        <v>0</v>
      </c>
      <c r="AE126" s="51">
        <f t="shared" si="198"/>
        <v>0</v>
      </c>
      <c r="AF126" s="19"/>
      <c r="AG126" s="19"/>
      <c r="AH126" s="19"/>
      <c r="AI126" s="51">
        <f t="shared" si="185"/>
        <v>0</v>
      </c>
      <c r="AJ126" s="51">
        <f t="shared" si="186"/>
        <v>0</v>
      </c>
      <c r="AK126" s="51">
        <f t="shared" si="187"/>
        <v>0</v>
      </c>
      <c r="AL126" s="19"/>
      <c r="AM126" s="19"/>
      <c r="AN126" s="19"/>
      <c r="AO126" s="51">
        <f t="shared" si="205"/>
        <v>0</v>
      </c>
      <c r="AP126" s="51">
        <f t="shared" si="206"/>
        <v>0</v>
      </c>
      <c r="AQ126" s="51">
        <f t="shared" si="207"/>
        <v>0</v>
      </c>
      <c r="AR126" s="19"/>
      <c r="AS126" s="19"/>
      <c r="AT126" s="19"/>
      <c r="AU126" s="19"/>
      <c r="AV126" s="51">
        <f t="shared" si="208"/>
        <v>0</v>
      </c>
      <c r="AW126" s="51">
        <f t="shared" si="209"/>
        <v>0</v>
      </c>
      <c r="AX126" s="19"/>
      <c r="AY126" s="19"/>
      <c r="AZ126" s="19"/>
      <c r="BA126" s="19"/>
    </row>
    <row r="127" spans="1:53" s="41" customFormat="1" ht="87.6" customHeight="1" x14ac:dyDescent="0.2">
      <c r="A127" s="11" t="s">
        <v>172</v>
      </c>
      <c r="B127" s="30" t="s">
        <v>170</v>
      </c>
      <c r="C127" s="19"/>
      <c r="D127" s="19">
        <v>500.9</v>
      </c>
      <c r="E127" s="19"/>
      <c r="F127" s="19">
        <v>425</v>
      </c>
      <c r="G127" s="19"/>
      <c r="H127" s="19"/>
      <c r="I127" s="19"/>
      <c r="J127" s="51">
        <f t="shared" si="199"/>
        <v>0</v>
      </c>
      <c r="K127" s="51">
        <f t="shared" si="200"/>
        <v>0</v>
      </c>
      <c r="L127" s="51">
        <f t="shared" si="201"/>
        <v>0</v>
      </c>
      <c r="M127" s="19"/>
      <c r="N127" s="19"/>
      <c r="O127" s="19"/>
      <c r="P127" s="51">
        <f t="shared" si="226"/>
        <v>0</v>
      </c>
      <c r="Q127" s="51">
        <f t="shared" si="227"/>
        <v>0</v>
      </c>
      <c r="R127" s="51">
        <f t="shared" si="228"/>
        <v>0</v>
      </c>
      <c r="S127" s="19"/>
      <c r="T127" s="19"/>
      <c r="U127" s="19"/>
      <c r="V127" s="51">
        <f t="shared" si="180"/>
        <v>0</v>
      </c>
      <c r="W127" s="51">
        <f t="shared" si="181"/>
        <v>0</v>
      </c>
      <c r="X127" s="51">
        <f t="shared" si="182"/>
        <v>0</v>
      </c>
      <c r="Y127" s="19"/>
      <c r="Z127" s="19"/>
      <c r="AA127" s="19"/>
      <c r="AB127" s="64"/>
      <c r="AC127" s="51">
        <f t="shared" si="196"/>
        <v>0</v>
      </c>
      <c r="AD127" s="51">
        <f t="shared" si="197"/>
        <v>0</v>
      </c>
      <c r="AE127" s="51">
        <f t="shared" si="198"/>
        <v>0</v>
      </c>
      <c r="AF127" s="19"/>
      <c r="AG127" s="19"/>
      <c r="AH127" s="19"/>
      <c r="AI127" s="51">
        <f t="shared" si="185"/>
        <v>0</v>
      </c>
      <c r="AJ127" s="51">
        <f t="shared" si="186"/>
        <v>0</v>
      </c>
      <c r="AK127" s="51">
        <f t="shared" si="187"/>
        <v>0</v>
      </c>
      <c r="AL127" s="19"/>
      <c r="AM127" s="19"/>
      <c r="AN127" s="19"/>
      <c r="AO127" s="51">
        <f t="shared" si="205"/>
        <v>0</v>
      </c>
      <c r="AP127" s="51">
        <f t="shared" si="206"/>
        <v>0</v>
      </c>
      <c r="AQ127" s="51">
        <f t="shared" si="207"/>
        <v>0</v>
      </c>
      <c r="AR127" s="19"/>
      <c r="AS127" s="19"/>
      <c r="AT127" s="19"/>
      <c r="AU127" s="19"/>
      <c r="AV127" s="51">
        <f t="shared" si="208"/>
        <v>0</v>
      </c>
      <c r="AW127" s="51">
        <f t="shared" si="209"/>
        <v>0</v>
      </c>
      <c r="AX127" s="19"/>
      <c r="AY127" s="19"/>
      <c r="AZ127" s="19"/>
      <c r="BA127" s="19"/>
    </row>
    <row r="128" spans="1:53" s="41" customFormat="1" ht="52.9" hidden="1" customHeight="1" x14ac:dyDescent="0.2">
      <c r="A128" s="11" t="s">
        <v>173</v>
      </c>
      <c r="B128" s="30" t="s">
        <v>175</v>
      </c>
      <c r="C128" s="19"/>
      <c r="D128" s="19">
        <v>109.9</v>
      </c>
      <c r="E128" s="19">
        <v>109.9</v>
      </c>
      <c r="F128" s="19"/>
      <c r="G128" s="19"/>
      <c r="H128" s="19"/>
      <c r="I128" s="19"/>
      <c r="J128" s="51">
        <f t="shared" si="199"/>
        <v>0</v>
      </c>
      <c r="K128" s="51">
        <f t="shared" si="200"/>
        <v>0</v>
      </c>
      <c r="L128" s="51">
        <f t="shared" si="201"/>
        <v>0</v>
      </c>
      <c r="M128" s="19"/>
      <c r="N128" s="19"/>
      <c r="O128" s="19"/>
      <c r="P128" s="51">
        <f t="shared" si="226"/>
        <v>0</v>
      </c>
      <c r="Q128" s="51">
        <f t="shared" si="227"/>
        <v>0</v>
      </c>
      <c r="R128" s="51">
        <f t="shared" si="228"/>
        <v>0</v>
      </c>
      <c r="S128" s="19"/>
      <c r="T128" s="19"/>
      <c r="U128" s="19"/>
      <c r="V128" s="51">
        <f t="shared" si="180"/>
        <v>0</v>
      </c>
      <c r="W128" s="51">
        <f t="shared" si="181"/>
        <v>0</v>
      </c>
      <c r="X128" s="51">
        <f t="shared" si="182"/>
        <v>0</v>
      </c>
      <c r="Y128" s="19"/>
      <c r="Z128" s="19"/>
      <c r="AA128" s="19"/>
      <c r="AB128" s="64"/>
      <c r="AC128" s="51">
        <f t="shared" si="196"/>
        <v>0</v>
      </c>
      <c r="AD128" s="51">
        <f t="shared" si="197"/>
        <v>0</v>
      </c>
      <c r="AE128" s="51">
        <f t="shared" si="198"/>
        <v>0</v>
      </c>
      <c r="AF128" s="19"/>
      <c r="AG128" s="19"/>
      <c r="AH128" s="19"/>
      <c r="AI128" s="51">
        <f t="shared" si="185"/>
        <v>0</v>
      </c>
      <c r="AJ128" s="51">
        <f t="shared" si="186"/>
        <v>0</v>
      </c>
      <c r="AK128" s="51">
        <f t="shared" si="187"/>
        <v>0</v>
      </c>
      <c r="AL128" s="19"/>
      <c r="AM128" s="19"/>
      <c r="AN128" s="19"/>
      <c r="AO128" s="51">
        <f t="shared" si="205"/>
        <v>0</v>
      </c>
      <c r="AP128" s="51">
        <f t="shared" si="206"/>
        <v>0</v>
      </c>
      <c r="AQ128" s="51">
        <f t="shared" si="207"/>
        <v>0</v>
      </c>
      <c r="AR128" s="19"/>
      <c r="AS128" s="19"/>
      <c r="AT128" s="19"/>
      <c r="AU128" s="19"/>
      <c r="AV128" s="51">
        <f t="shared" si="208"/>
        <v>0</v>
      </c>
      <c r="AW128" s="51">
        <f t="shared" si="209"/>
        <v>0</v>
      </c>
      <c r="AX128" s="19"/>
      <c r="AY128" s="19"/>
      <c r="AZ128" s="19"/>
      <c r="BA128" s="19"/>
    </row>
    <row r="129" spans="1:53" s="41" customFormat="1" ht="39" hidden="1" customHeight="1" x14ac:dyDescent="0.2">
      <c r="A129" s="11" t="s">
        <v>174</v>
      </c>
      <c r="B129" s="30" t="s">
        <v>176</v>
      </c>
      <c r="C129" s="19"/>
      <c r="D129" s="19">
        <v>-87.5</v>
      </c>
      <c r="E129" s="19">
        <v>-87.5</v>
      </c>
      <c r="F129" s="19"/>
      <c r="G129" s="19"/>
      <c r="H129" s="19"/>
      <c r="I129" s="19"/>
      <c r="J129" s="51">
        <f t="shared" si="199"/>
        <v>0</v>
      </c>
      <c r="K129" s="51">
        <f t="shared" si="200"/>
        <v>0</v>
      </c>
      <c r="L129" s="51">
        <f t="shared" si="201"/>
        <v>0</v>
      </c>
      <c r="M129" s="19"/>
      <c r="N129" s="19"/>
      <c r="O129" s="19"/>
      <c r="P129" s="51">
        <f t="shared" si="226"/>
        <v>0</v>
      </c>
      <c r="Q129" s="51">
        <f t="shared" si="227"/>
        <v>0</v>
      </c>
      <c r="R129" s="51">
        <f t="shared" si="228"/>
        <v>0</v>
      </c>
      <c r="S129" s="19"/>
      <c r="T129" s="19"/>
      <c r="U129" s="19"/>
      <c r="V129" s="51">
        <f t="shared" si="180"/>
        <v>0</v>
      </c>
      <c r="W129" s="51">
        <f t="shared" si="181"/>
        <v>0</v>
      </c>
      <c r="X129" s="51">
        <f t="shared" si="182"/>
        <v>0</v>
      </c>
      <c r="Y129" s="19"/>
      <c r="Z129" s="19"/>
      <c r="AA129" s="19"/>
      <c r="AB129" s="64"/>
      <c r="AC129" s="51">
        <f t="shared" si="196"/>
        <v>0</v>
      </c>
      <c r="AD129" s="51">
        <f t="shared" si="197"/>
        <v>0</v>
      </c>
      <c r="AE129" s="51">
        <f t="shared" si="198"/>
        <v>0</v>
      </c>
      <c r="AF129" s="19"/>
      <c r="AG129" s="19"/>
      <c r="AH129" s="19"/>
      <c r="AI129" s="51">
        <f t="shared" si="185"/>
        <v>0</v>
      </c>
      <c r="AJ129" s="51">
        <f t="shared" si="186"/>
        <v>0</v>
      </c>
      <c r="AK129" s="51">
        <f t="shared" si="187"/>
        <v>0</v>
      </c>
      <c r="AL129" s="19"/>
      <c r="AM129" s="19"/>
      <c r="AN129" s="19"/>
      <c r="AO129" s="51">
        <f t="shared" si="205"/>
        <v>0</v>
      </c>
      <c r="AP129" s="51">
        <f t="shared" si="206"/>
        <v>0</v>
      </c>
      <c r="AQ129" s="51">
        <f t="shared" si="207"/>
        <v>0</v>
      </c>
      <c r="AR129" s="19"/>
      <c r="AS129" s="19"/>
      <c r="AT129" s="19"/>
      <c r="AU129" s="19"/>
      <c r="AV129" s="51">
        <f t="shared" si="208"/>
        <v>0</v>
      </c>
      <c r="AW129" s="51">
        <f t="shared" si="209"/>
        <v>0</v>
      </c>
      <c r="AX129" s="19"/>
      <c r="AY129" s="19"/>
      <c r="AZ129" s="19"/>
      <c r="BA129" s="19"/>
    </row>
    <row r="130" spans="1:53" s="41" customFormat="1" ht="100.9" customHeight="1" x14ac:dyDescent="0.2">
      <c r="A130" s="11" t="s">
        <v>263</v>
      </c>
      <c r="B130" s="30" t="s">
        <v>217</v>
      </c>
      <c r="C130" s="19"/>
      <c r="D130" s="19"/>
      <c r="E130" s="19"/>
      <c r="F130" s="19"/>
      <c r="G130" s="19"/>
      <c r="H130" s="19"/>
      <c r="I130" s="19"/>
      <c r="J130" s="51"/>
      <c r="K130" s="51"/>
      <c r="L130" s="51"/>
      <c r="M130" s="19"/>
      <c r="N130" s="19"/>
      <c r="O130" s="19"/>
      <c r="P130" s="51">
        <f t="shared" si="226"/>
        <v>1000</v>
      </c>
      <c r="Q130" s="51">
        <f t="shared" si="227"/>
        <v>0</v>
      </c>
      <c r="R130" s="51">
        <f t="shared" si="228"/>
        <v>0</v>
      </c>
      <c r="S130" s="18">
        <v>1000</v>
      </c>
      <c r="T130" s="19"/>
      <c r="U130" s="19"/>
      <c r="V130" s="51">
        <f t="shared" si="180"/>
        <v>0</v>
      </c>
      <c r="W130" s="51">
        <f t="shared" si="181"/>
        <v>0</v>
      </c>
      <c r="X130" s="51">
        <f t="shared" si="182"/>
        <v>0</v>
      </c>
      <c r="Y130" s="18">
        <v>1000</v>
      </c>
      <c r="Z130" s="19"/>
      <c r="AA130" s="19"/>
      <c r="AB130" s="65"/>
      <c r="AC130" s="51">
        <f t="shared" si="196"/>
        <v>0</v>
      </c>
      <c r="AD130" s="51">
        <f t="shared" si="197"/>
        <v>0</v>
      </c>
      <c r="AE130" s="51">
        <f t="shared" si="198"/>
        <v>0</v>
      </c>
      <c r="AF130" s="18">
        <v>1000</v>
      </c>
      <c r="AG130" s="19"/>
      <c r="AH130" s="19"/>
      <c r="AI130" s="51">
        <f t="shared" si="185"/>
        <v>0</v>
      </c>
      <c r="AJ130" s="51">
        <f t="shared" si="186"/>
        <v>0</v>
      </c>
      <c r="AK130" s="51">
        <f t="shared" si="187"/>
        <v>0</v>
      </c>
      <c r="AL130" s="18">
        <v>1000</v>
      </c>
      <c r="AM130" s="19"/>
      <c r="AN130" s="19"/>
      <c r="AO130" s="51">
        <f t="shared" si="205"/>
        <v>0</v>
      </c>
      <c r="AP130" s="51">
        <f t="shared" si="206"/>
        <v>0</v>
      </c>
      <c r="AQ130" s="51">
        <f t="shared" si="207"/>
        <v>0</v>
      </c>
      <c r="AR130" s="18">
        <v>1000</v>
      </c>
      <c r="AS130" s="19"/>
      <c r="AT130" s="19"/>
      <c r="AU130" s="19">
        <v>1000</v>
      </c>
      <c r="AV130" s="51">
        <f t="shared" si="208"/>
        <v>-1000</v>
      </c>
      <c r="AW130" s="51">
        <f t="shared" si="209"/>
        <v>0</v>
      </c>
      <c r="AX130" s="18">
        <v>1000</v>
      </c>
      <c r="AY130" s="18"/>
      <c r="AZ130" s="19"/>
      <c r="BA130" s="19"/>
    </row>
    <row r="131" spans="1:53" s="41" customFormat="1" ht="144" customHeight="1" x14ac:dyDescent="0.2">
      <c r="A131" s="11" t="s">
        <v>242</v>
      </c>
      <c r="B131" s="30" t="s">
        <v>241</v>
      </c>
      <c r="C131" s="19"/>
      <c r="D131" s="19"/>
      <c r="E131" s="19"/>
      <c r="F131" s="19"/>
      <c r="G131" s="19"/>
      <c r="H131" s="19"/>
      <c r="I131" s="19"/>
      <c r="J131" s="51"/>
      <c r="K131" s="51"/>
      <c r="L131" s="51"/>
      <c r="M131" s="19"/>
      <c r="N131" s="19"/>
      <c r="O131" s="19"/>
      <c r="P131" s="51"/>
      <c r="Q131" s="51"/>
      <c r="R131" s="51"/>
      <c r="S131" s="18"/>
      <c r="T131" s="19"/>
      <c r="U131" s="19"/>
      <c r="V131" s="51"/>
      <c r="W131" s="51"/>
      <c r="X131" s="51"/>
      <c r="Y131" s="18"/>
      <c r="Z131" s="19"/>
      <c r="AA131" s="19"/>
      <c r="AB131" s="65"/>
      <c r="AC131" s="51"/>
      <c r="AD131" s="51"/>
      <c r="AE131" s="51"/>
      <c r="AF131" s="18"/>
      <c r="AG131" s="19"/>
      <c r="AH131" s="19"/>
      <c r="AI131" s="51"/>
      <c r="AJ131" s="51"/>
      <c r="AK131" s="51"/>
      <c r="AL131" s="18"/>
      <c r="AM131" s="19"/>
      <c r="AN131" s="19"/>
      <c r="AO131" s="51"/>
      <c r="AP131" s="51"/>
      <c r="AQ131" s="51"/>
      <c r="AR131" s="18">
        <v>1100</v>
      </c>
      <c r="AS131" s="19"/>
      <c r="AT131" s="19"/>
      <c r="AU131" s="19">
        <v>0</v>
      </c>
      <c r="AV131" s="51"/>
      <c r="AW131" s="51"/>
      <c r="AX131" s="18"/>
      <c r="AY131" s="18"/>
      <c r="AZ131" s="19"/>
      <c r="BA131" s="19"/>
    </row>
    <row r="132" spans="1:53" s="71" customFormat="1" ht="125.45" customHeight="1" x14ac:dyDescent="0.2">
      <c r="A132" s="29" t="s">
        <v>212</v>
      </c>
      <c r="B132" s="30" t="s">
        <v>206</v>
      </c>
      <c r="C132" s="19"/>
      <c r="D132" s="19"/>
      <c r="E132" s="19"/>
      <c r="F132" s="19">
        <f>F133</f>
        <v>109.9</v>
      </c>
      <c r="G132" s="19"/>
      <c r="H132" s="19"/>
      <c r="I132" s="19"/>
      <c r="J132" s="51"/>
      <c r="K132" s="51"/>
      <c r="L132" s="51"/>
      <c r="M132" s="19"/>
      <c r="N132" s="19"/>
      <c r="O132" s="19"/>
      <c r="P132" s="51"/>
      <c r="Q132" s="51"/>
      <c r="R132" s="51"/>
      <c r="S132" s="19"/>
      <c r="T132" s="19"/>
      <c r="U132" s="19"/>
      <c r="V132" s="51">
        <f t="shared" si="180"/>
        <v>6.8</v>
      </c>
      <c r="W132" s="51">
        <f t="shared" si="181"/>
        <v>0</v>
      </c>
      <c r="X132" s="51">
        <f t="shared" si="182"/>
        <v>0</v>
      </c>
      <c r="Y132" s="19">
        <f>Y133+Y134</f>
        <v>6.8</v>
      </c>
      <c r="Z132" s="19">
        <f t="shared" ref="Z132:AB132" si="229">Z133+Z134</f>
        <v>0</v>
      </c>
      <c r="AA132" s="19">
        <f t="shared" si="229"/>
        <v>0</v>
      </c>
      <c r="AB132" s="19">
        <f t="shared" si="229"/>
        <v>6.8</v>
      </c>
      <c r="AC132" s="51">
        <f t="shared" si="196"/>
        <v>-6.8</v>
      </c>
      <c r="AD132" s="51">
        <f t="shared" si="197"/>
        <v>0</v>
      </c>
      <c r="AE132" s="51">
        <f t="shared" si="198"/>
        <v>0</v>
      </c>
      <c r="AF132" s="19">
        <f>AF133+AF134</f>
        <v>0</v>
      </c>
      <c r="AG132" s="19">
        <f t="shared" ref="AG132:AH132" si="230">AG133+AG134</f>
        <v>0</v>
      </c>
      <c r="AH132" s="19">
        <f t="shared" si="230"/>
        <v>0</v>
      </c>
      <c r="AI132" s="51">
        <f t="shared" si="185"/>
        <v>0</v>
      </c>
      <c r="AJ132" s="51">
        <f t="shared" si="186"/>
        <v>0</v>
      </c>
      <c r="AK132" s="51">
        <f t="shared" si="187"/>
        <v>0</v>
      </c>
      <c r="AL132" s="19">
        <f>AL133+AL134</f>
        <v>0</v>
      </c>
      <c r="AM132" s="19">
        <f t="shared" ref="AM132:AN132" si="231">AM133+AM134</f>
        <v>0</v>
      </c>
      <c r="AN132" s="19">
        <f t="shared" si="231"/>
        <v>0</v>
      </c>
      <c r="AO132" s="51">
        <f t="shared" si="205"/>
        <v>0</v>
      </c>
      <c r="AP132" s="51">
        <f t="shared" si="206"/>
        <v>0</v>
      </c>
      <c r="AQ132" s="51">
        <f t="shared" si="207"/>
        <v>0</v>
      </c>
      <c r="AR132" s="19">
        <f>AR133+AR134</f>
        <v>0</v>
      </c>
      <c r="AS132" s="19">
        <f t="shared" ref="AS132:AU132" si="232">AS133+AS134</f>
        <v>0</v>
      </c>
      <c r="AT132" s="19">
        <f t="shared" si="232"/>
        <v>0</v>
      </c>
      <c r="AU132" s="19">
        <f t="shared" si="232"/>
        <v>0</v>
      </c>
      <c r="AV132" s="51">
        <f t="shared" si="208"/>
        <v>0</v>
      </c>
      <c r="AW132" s="51">
        <f t="shared" si="209"/>
        <v>0</v>
      </c>
      <c r="AX132" s="19">
        <f>AX133+AX134</f>
        <v>0</v>
      </c>
      <c r="AY132" s="19">
        <f>AY133+AY134</f>
        <v>0</v>
      </c>
      <c r="AZ132" s="19">
        <f t="shared" ref="AZ132:BA132" si="233">AZ133+AZ134</f>
        <v>0</v>
      </c>
      <c r="BA132" s="19">
        <f t="shared" si="233"/>
        <v>0</v>
      </c>
    </row>
    <row r="133" spans="1:53" s="41" customFormat="1" ht="56.45" customHeight="1" x14ac:dyDescent="0.2">
      <c r="A133" s="11" t="s">
        <v>213</v>
      </c>
      <c r="B133" s="30" t="s">
        <v>208</v>
      </c>
      <c r="C133" s="19"/>
      <c r="D133" s="19"/>
      <c r="E133" s="19"/>
      <c r="F133" s="19">
        <v>109.9</v>
      </c>
      <c r="G133" s="19"/>
      <c r="H133" s="19"/>
      <c r="I133" s="19"/>
      <c r="J133" s="51"/>
      <c r="K133" s="51"/>
      <c r="L133" s="51"/>
      <c r="M133" s="19"/>
      <c r="N133" s="19"/>
      <c r="O133" s="19"/>
      <c r="P133" s="51"/>
      <c r="Q133" s="51"/>
      <c r="R133" s="51"/>
      <c r="S133" s="18"/>
      <c r="T133" s="19"/>
      <c r="U133" s="19"/>
      <c r="V133" s="51">
        <f t="shared" si="180"/>
        <v>0.6</v>
      </c>
      <c r="W133" s="51">
        <f t="shared" si="181"/>
        <v>0</v>
      </c>
      <c r="X133" s="51">
        <f t="shared" si="182"/>
        <v>0</v>
      </c>
      <c r="Y133" s="18">
        <v>0.6</v>
      </c>
      <c r="Z133" s="19"/>
      <c r="AA133" s="19"/>
      <c r="AB133" s="65">
        <v>0.6</v>
      </c>
      <c r="AC133" s="51">
        <f t="shared" si="196"/>
        <v>-0.6</v>
      </c>
      <c r="AD133" s="51">
        <f t="shared" si="197"/>
        <v>0</v>
      </c>
      <c r="AE133" s="51">
        <f t="shared" si="198"/>
        <v>0</v>
      </c>
      <c r="AF133" s="18"/>
      <c r="AG133" s="19"/>
      <c r="AH133" s="19"/>
      <c r="AI133" s="51">
        <f t="shared" si="185"/>
        <v>0</v>
      </c>
      <c r="AJ133" s="51">
        <f t="shared" si="186"/>
        <v>0</v>
      </c>
      <c r="AK133" s="51">
        <f t="shared" si="187"/>
        <v>0</v>
      </c>
      <c r="AL133" s="18"/>
      <c r="AM133" s="19"/>
      <c r="AN133" s="19"/>
      <c r="AO133" s="51">
        <f t="shared" si="205"/>
        <v>0</v>
      </c>
      <c r="AP133" s="51">
        <f t="shared" si="206"/>
        <v>0</v>
      </c>
      <c r="AQ133" s="51">
        <f t="shared" si="207"/>
        <v>0</v>
      </c>
      <c r="AR133" s="18"/>
      <c r="AS133" s="19"/>
      <c r="AT133" s="19"/>
      <c r="AU133" s="19"/>
      <c r="AV133" s="51">
        <f t="shared" si="208"/>
        <v>0</v>
      </c>
      <c r="AW133" s="51">
        <f t="shared" si="209"/>
        <v>0</v>
      </c>
      <c r="AX133" s="18"/>
      <c r="AY133" s="18"/>
      <c r="AZ133" s="19"/>
      <c r="BA133" s="19"/>
    </row>
    <row r="134" spans="1:53" s="41" customFormat="1" ht="62.45" hidden="1" customHeight="1" x14ac:dyDescent="0.2">
      <c r="A134" s="11" t="s">
        <v>214</v>
      </c>
      <c r="B134" s="30" t="s">
        <v>207</v>
      </c>
      <c r="C134" s="19"/>
      <c r="D134" s="19"/>
      <c r="E134" s="19"/>
      <c r="F134" s="19"/>
      <c r="G134" s="19"/>
      <c r="H134" s="19"/>
      <c r="I134" s="19"/>
      <c r="J134" s="51"/>
      <c r="K134" s="51"/>
      <c r="L134" s="51"/>
      <c r="M134" s="19"/>
      <c r="N134" s="19"/>
      <c r="O134" s="19"/>
      <c r="P134" s="51"/>
      <c r="Q134" s="51"/>
      <c r="R134" s="51"/>
      <c r="S134" s="18"/>
      <c r="T134" s="19"/>
      <c r="U134" s="19"/>
      <c r="V134" s="51">
        <f t="shared" si="180"/>
        <v>6.2</v>
      </c>
      <c r="W134" s="51">
        <f t="shared" si="181"/>
        <v>0</v>
      </c>
      <c r="X134" s="51">
        <f t="shared" si="182"/>
        <v>0</v>
      </c>
      <c r="Y134" s="18">
        <v>6.2</v>
      </c>
      <c r="Z134" s="19"/>
      <c r="AA134" s="19"/>
      <c r="AB134" s="65">
        <v>6.2</v>
      </c>
      <c r="AC134" s="51">
        <f t="shared" si="196"/>
        <v>-6.2</v>
      </c>
      <c r="AD134" s="51">
        <f t="shared" si="197"/>
        <v>0</v>
      </c>
      <c r="AE134" s="51">
        <f t="shared" si="198"/>
        <v>0</v>
      </c>
      <c r="AF134" s="18"/>
      <c r="AG134" s="19"/>
      <c r="AH134" s="19"/>
      <c r="AI134" s="51">
        <f t="shared" si="185"/>
        <v>0</v>
      </c>
      <c r="AJ134" s="51">
        <f t="shared" si="186"/>
        <v>0</v>
      </c>
      <c r="AK134" s="51">
        <f t="shared" si="187"/>
        <v>0</v>
      </c>
      <c r="AL134" s="18"/>
      <c r="AM134" s="19"/>
      <c r="AN134" s="19"/>
      <c r="AO134" s="51">
        <f t="shared" si="205"/>
        <v>0</v>
      </c>
      <c r="AP134" s="51">
        <f t="shared" si="206"/>
        <v>0</v>
      </c>
      <c r="AQ134" s="51">
        <f t="shared" si="207"/>
        <v>0</v>
      </c>
      <c r="AR134" s="18"/>
      <c r="AS134" s="19"/>
      <c r="AT134" s="19"/>
      <c r="AU134" s="19"/>
      <c r="AV134" s="51">
        <f t="shared" si="208"/>
        <v>0</v>
      </c>
      <c r="AW134" s="51">
        <f t="shared" si="209"/>
        <v>0</v>
      </c>
      <c r="AX134" s="18"/>
      <c r="AY134" s="18"/>
      <c r="AZ134" s="19"/>
      <c r="BA134" s="19"/>
    </row>
    <row r="135" spans="1:53" s="71" customFormat="1" ht="91.15" customHeight="1" x14ac:dyDescent="0.2">
      <c r="A135" s="29" t="s">
        <v>215</v>
      </c>
      <c r="B135" s="30" t="s">
        <v>209</v>
      </c>
      <c r="C135" s="19"/>
      <c r="D135" s="19"/>
      <c r="E135" s="19"/>
      <c r="F135" s="19">
        <f>F136</f>
        <v>-87.5</v>
      </c>
      <c r="G135" s="19"/>
      <c r="H135" s="19"/>
      <c r="I135" s="19"/>
      <c r="J135" s="51"/>
      <c r="K135" s="51"/>
      <c r="L135" s="51"/>
      <c r="M135" s="19"/>
      <c r="N135" s="19"/>
      <c r="O135" s="19"/>
      <c r="P135" s="51"/>
      <c r="Q135" s="51"/>
      <c r="R135" s="51"/>
      <c r="S135" s="19"/>
      <c r="T135" s="19"/>
      <c r="U135" s="19"/>
      <c r="V135" s="51">
        <f t="shared" si="180"/>
        <v>-6.8</v>
      </c>
      <c r="W135" s="51">
        <f t="shared" si="181"/>
        <v>0</v>
      </c>
      <c r="X135" s="51">
        <f t="shared" si="182"/>
        <v>0</v>
      </c>
      <c r="Y135" s="19">
        <f>Y136</f>
        <v>-6.8</v>
      </c>
      <c r="Z135" s="19"/>
      <c r="AA135" s="19"/>
      <c r="AB135" s="19">
        <f>AB136</f>
        <v>-6.8</v>
      </c>
      <c r="AC135" s="51">
        <f t="shared" si="196"/>
        <v>0</v>
      </c>
      <c r="AD135" s="51">
        <f t="shared" si="197"/>
        <v>0</v>
      </c>
      <c r="AE135" s="51">
        <f t="shared" si="198"/>
        <v>0</v>
      </c>
      <c r="AF135" s="19">
        <f>AF136</f>
        <v>-6.8</v>
      </c>
      <c r="AG135" s="19"/>
      <c r="AH135" s="19"/>
      <c r="AI135" s="51">
        <f t="shared" si="185"/>
        <v>0</v>
      </c>
      <c r="AJ135" s="51">
        <f t="shared" si="186"/>
        <v>0</v>
      </c>
      <c r="AK135" s="51">
        <f t="shared" si="187"/>
        <v>0</v>
      </c>
      <c r="AL135" s="19">
        <f>AL136</f>
        <v>-6.8</v>
      </c>
      <c r="AM135" s="19"/>
      <c r="AN135" s="19"/>
      <c r="AO135" s="51">
        <f t="shared" si="205"/>
        <v>0</v>
      </c>
      <c r="AP135" s="51">
        <f t="shared" si="206"/>
        <v>0</v>
      </c>
      <c r="AQ135" s="51">
        <f t="shared" si="207"/>
        <v>0</v>
      </c>
      <c r="AR135" s="19">
        <f>AR136</f>
        <v>-6.8</v>
      </c>
      <c r="AS135" s="19">
        <f t="shared" ref="AS135:AU136" si="234">AS136</f>
        <v>0</v>
      </c>
      <c r="AT135" s="19">
        <f t="shared" si="234"/>
        <v>0</v>
      </c>
      <c r="AU135" s="19">
        <f t="shared" si="234"/>
        <v>-6.8</v>
      </c>
      <c r="AV135" s="51">
        <f t="shared" si="208"/>
        <v>6.8</v>
      </c>
      <c r="AW135" s="51">
        <f t="shared" si="209"/>
        <v>0</v>
      </c>
      <c r="AX135" s="19">
        <f>AX136</f>
        <v>-6.8</v>
      </c>
      <c r="AY135" s="19">
        <f>AY136</f>
        <v>0</v>
      </c>
      <c r="AZ135" s="19"/>
      <c r="BA135" s="19"/>
    </row>
    <row r="136" spans="1:53" s="71" customFormat="1" ht="80.45" customHeight="1" x14ac:dyDescent="0.2">
      <c r="A136" s="11" t="s">
        <v>205</v>
      </c>
      <c r="B136" s="30" t="s">
        <v>210</v>
      </c>
      <c r="C136" s="19"/>
      <c r="D136" s="19"/>
      <c r="E136" s="19"/>
      <c r="F136" s="19">
        <f>F137</f>
        <v>-87.5</v>
      </c>
      <c r="G136" s="19"/>
      <c r="H136" s="19"/>
      <c r="I136" s="19"/>
      <c r="J136" s="51"/>
      <c r="K136" s="51"/>
      <c r="L136" s="51"/>
      <c r="M136" s="19"/>
      <c r="N136" s="19"/>
      <c r="O136" s="19"/>
      <c r="P136" s="51"/>
      <c r="Q136" s="51"/>
      <c r="R136" s="51"/>
      <c r="S136" s="18"/>
      <c r="T136" s="19"/>
      <c r="U136" s="19"/>
      <c r="V136" s="51">
        <f t="shared" si="180"/>
        <v>-6.8</v>
      </c>
      <c r="W136" s="51">
        <f t="shared" si="181"/>
        <v>0</v>
      </c>
      <c r="X136" s="51">
        <f t="shared" si="182"/>
        <v>0</v>
      </c>
      <c r="Y136" s="18">
        <f>Y137</f>
        <v>-6.8</v>
      </c>
      <c r="Z136" s="19"/>
      <c r="AA136" s="19"/>
      <c r="AB136" s="18">
        <f>AB137</f>
        <v>-6.8</v>
      </c>
      <c r="AC136" s="51">
        <f t="shared" si="196"/>
        <v>0</v>
      </c>
      <c r="AD136" s="51">
        <f t="shared" si="197"/>
        <v>0</v>
      </c>
      <c r="AE136" s="51">
        <f t="shared" si="198"/>
        <v>0</v>
      </c>
      <c r="AF136" s="18">
        <f>AF137</f>
        <v>-6.8</v>
      </c>
      <c r="AG136" s="19"/>
      <c r="AH136" s="19"/>
      <c r="AI136" s="51">
        <f t="shared" si="185"/>
        <v>0</v>
      </c>
      <c r="AJ136" s="51">
        <f t="shared" si="186"/>
        <v>0</v>
      </c>
      <c r="AK136" s="51">
        <f t="shared" si="187"/>
        <v>0</v>
      </c>
      <c r="AL136" s="18">
        <f>AL137</f>
        <v>-6.8</v>
      </c>
      <c r="AM136" s="19"/>
      <c r="AN136" s="19"/>
      <c r="AO136" s="51">
        <f t="shared" si="205"/>
        <v>0</v>
      </c>
      <c r="AP136" s="51">
        <f t="shared" si="206"/>
        <v>0</v>
      </c>
      <c r="AQ136" s="51">
        <f t="shared" si="207"/>
        <v>0</v>
      </c>
      <c r="AR136" s="18">
        <f>AR137</f>
        <v>-6.8</v>
      </c>
      <c r="AS136" s="18">
        <f t="shared" si="234"/>
        <v>0</v>
      </c>
      <c r="AT136" s="18">
        <f t="shared" si="234"/>
        <v>0</v>
      </c>
      <c r="AU136" s="18">
        <f t="shared" si="234"/>
        <v>-6.8</v>
      </c>
      <c r="AV136" s="51">
        <f t="shared" si="208"/>
        <v>6.8</v>
      </c>
      <c r="AW136" s="51">
        <f t="shared" si="209"/>
        <v>0</v>
      </c>
      <c r="AX136" s="18">
        <f>AX137</f>
        <v>-6.8</v>
      </c>
      <c r="AY136" s="18">
        <f>AY137</f>
        <v>0</v>
      </c>
      <c r="AZ136" s="19"/>
      <c r="BA136" s="19"/>
    </row>
    <row r="137" spans="1:53" s="71" customFormat="1" ht="78" customHeight="1" x14ac:dyDescent="0.2">
      <c r="A137" s="11" t="s">
        <v>205</v>
      </c>
      <c r="B137" s="30" t="s">
        <v>211</v>
      </c>
      <c r="C137" s="19"/>
      <c r="D137" s="19"/>
      <c r="E137" s="19"/>
      <c r="F137" s="19">
        <v>-87.5</v>
      </c>
      <c r="G137" s="19"/>
      <c r="H137" s="19"/>
      <c r="I137" s="19"/>
      <c r="J137" s="51"/>
      <c r="K137" s="51"/>
      <c r="L137" s="51"/>
      <c r="M137" s="19"/>
      <c r="N137" s="19"/>
      <c r="O137" s="19"/>
      <c r="P137" s="51"/>
      <c r="Q137" s="51"/>
      <c r="R137" s="51"/>
      <c r="S137" s="18"/>
      <c r="T137" s="19"/>
      <c r="U137" s="19"/>
      <c r="V137" s="51">
        <f t="shared" si="180"/>
        <v>-6.8</v>
      </c>
      <c r="W137" s="51">
        <f t="shared" si="181"/>
        <v>0</v>
      </c>
      <c r="X137" s="51">
        <f t="shared" si="182"/>
        <v>0</v>
      </c>
      <c r="Y137" s="18">
        <v>-6.8</v>
      </c>
      <c r="Z137" s="19"/>
      <c r="AA137" s="19"/>
      <c r="AB137" s="65">
        <v>-6.8</v>
      </c>
      <c r="AC137" s="51">
        <f t="shared" si="196"/>
        <v>0</v>
      </c>
      <c r="AD137" s="51">
        <f t="shared" si="197"/>
        <v>0</v>
      </c>
      <c r="AE137" s="51">
        <f t="shared" si="198"/>
        <v>0</v>
      </c>
      <c r="AF137" s="18">
        <v>-6.8</v>
      </c>
      <c r="AG137" s="19"/>
      <c r="AH137" s="19"/>
      <c r="AI137" s="51">
        <f t="shared" si="185"/>
        <v>0</v>
      </c>
      <c r="AJ137" s="51">
        <f t="shared" si="186"/>
        <v>0</v>
      </c>
      <c r="AK137" s="51">
        <f t="shared" si="187"/>
        <v>0</v>
      </c>
      <c r="AL137" s="18">
        <v>-6.8</v>
      </c>
      <c r="AM137" s="19"/>
      <c r="AN137" s="19"/>
      <c r="AO137" s="51">
        <f t="shared" si="205"/>
        <v>0</v>
      </c>
      <c r="AP137" s="51">
        <f t="shared" si="206"/>
        <v>0</v>
      </c>
      <c r="AQ137" s="51">
        <f t="shared" si="207"/>
        <v>0</v>
      </c>
      <c r="AR137" s="18">
        <v>-6.8</v>
      </c>
      <c r="AS137" s="19"/>
      <c r="AT137" s="19"/>
      <c r="AU137" s="19">
        <v>-6.8</v>
      </c>
      <c r="AV137" s="51">
        <f t="shared" si="208"/>
        <v>6.8</v>
      </c>
      <c r="AW137" s="51">
        <f t="shared" si="209"/>
        <v>0</v>
      </c>
      <c r="AX137" s="18">
        <v>-6.8</v>
      </c>
      <c r="AY137" s="18"/>
      <c r="AZ137" s="19"/>
      <c r="BA137" s="19"/>
    </row>
    <row r="138" spans="1:53" s="35" customFormat="1" ht="16.899999999999999" customHeight="1" x14ac:dyDescent="0.2">
      <c r="A138" s="53" t="s">
        <v>21</v>
      </c>
      <c r="B138" s="56"/>
      <c r="C138" s="54">
        <f t="shared" ref="C138:L138" si="235">C16+C46</f>
        <v>1046048.9000000001</v>
      </c>
      <c r="D138" s="54">
        <f t="shared" si="235"/>
        <v>1208974.7</v>
      </c>
      <c r="E138" s="54">
        <f t="shared" si="235"/>
        <v>931016.09999999986</v>
      </c>
      <c r="F138" s="54">
        <f t="shared" si="235"/>
        <v>1208651.8999999999</v>
      </c>
      <c r="G138" s="54">
        <f t="shared" si="235"/>
        <v>1032075.5</v>
      </c>
      <c r="H138" s="54">
        <f t="shared" si="235"/>
        <v>970323.90000000014</v>
      </c>
      <c r="I138" s="54">
        <f t="shared" si="235"/>
        <v>972764.5</v>
      </c>
      <c r="J138" s="54">
        <f t="shared" si="235"/>
        <v>119916.24124000006</v>
      </c>
      <c r="K138" s="54">
        <f t="shared" si="235"/>
        <v>110704.31679999985</v>
      </c>
      <c r="L138" s="54">
        <f t="shared" si="235"/>
        <v>105668.80000000005</v>
      </c>
      <c r="M138" s="54">
        <f t="shared" ref="M138:O138" si="236">M16+M46</f>
        <v>1151991.7412400001</v>
      </c>
      <c r="N138" s="54">
        <f t="shared" si="236"/>
        <v>1081028.2168000001</v>
      </c>
      <c r="O138" s="54">
        <f t="shared" si="236"/>
        <v>1078433.3</v>
      </c>
      <c r="P138" s="89">
        <f t="shared" ref="P138" si="237">S138-M138</f>
        <v>5099.2971799999941</v>
      </c>
      <c r="Q138" s="89">
        <f t="shared" ref="Q138" si="238">T138-N138</f>
        <v>121.80000000004657</v>
      </c>
      <c r="R138" s="89">
        <f t="shared" ref="R138" si="239">U138-O138</f>
        <v>-321.79999999981374</v>
      </c>
      <c r="S138" s="54">
        <f t="shared" ref="S138:U138" si="240">S16+S46</f>
        <v>1157091.0384200001</v>
      </c>
      <c r="T138" s="54">
        <f t="shared" si="240"/>
        <v>1081150.0168000001</v>
      </c>
      <c r="U138" s="54">
        <f t="shared" si="240"/>
        <v>1078111.5000000002</v>
      </c>
      <c r="V138" s="51">
        <f t="shared" si="180"/>
        <v>13236.269659999758</v>
      </c>
      <c r="W138" s="51">
        <f t="shared" si="181"/>
        <v>-545.01680000009947</v>
      </c>
      <c r="X138" s="51">
        <f t="shared" si="182"/>
        <v>6596.3999999999069</v>
      </c>
      <c r="Y138" s="54">
        <f t="shared" ref="Y138:AB138" si="241">Y16+Y46</f>
        <v>1170327.3080799999</v>
      </c>
      <c r="Z138" s="54">
        <f t="shared" si="241"/>
        <v>1080605</v>
      </c>
      <c r="AA138" s="54">
        <f t="shared" si="241"/>
        <v>1084707.9000000001</v>
      </c>
      <c r="AB138" s="54">
        <f t="shared" si="241"/>
        <v>297511.30000000005</v>
      </c>
      <c r="AC138" s="51">
        <f t="shared" si="196"/>
        <v>12390.5</v>
      </c>
      <c r="AD138" s="51">
        <f t="shared" si="197"/>
        <v>19</v>
      </c>
      <c r="AE138" s="51">
        <f t="shared" si="198"/>
        <v>5.3000000000465661</v>
      </c>
      <c r="AF138" s="54">
        <f t="shared" ref="AF138:AH138" si="242">AF16+AF46</f>
        <v>1182717.8080799999</v>
      </c>
      <c r="AG138" s="54">
        <f t="shared" si="242"/>
        <v>1080624</v>
      </c>
      <c r="AH138" s="54">
        <f t="shared" si="242"/>
        <v>1084713.2000000002</v>
      </c>
      <c r="AI138" s="51">
        <f t="shared" si="185"/>
        <v>14524.90000000014</v>
      </c>
      <c r="AJ138" s="51">
        <f t="shared" si="186"/>
        <v>-1283.5999999998603</v>
      </c>
      <c r="AK138" s="51">
        <f t="shared" si="187"/>
        <v>-67.200000000186265</v>
      </c>
      <c r="AL138" s="54">
        <f t="shared" ref="AL138:AN138" si="243">AL16+AL46</f>
        <v>1197242.70808</v>
      </c>
      <c r="AM138" s="54">
        <f t="shared" si="243"/>
        <v>1079340.4000000001</v>
      </c>
      <c r="AN138" s="54">
        <f t="shared" si="243"/>
        <v>1084646</v>
      </c>
      <c r="AO138" s="51">
        <f t="shared" si="205"/>
        <v>37964.09999999986</v>
      </c>
      <c r="AP138" s="51">
        <f t="shared" si="206"/>
        <v>0</v>
      </c>
      <c r="AQ138" s="51">
        <f t="shared" si="207"/>
        <v>0</v>
      </c>
      <c r="AR138" s="54">
        <f t="shared" ref="AR138:AU138" si="244">AR16+AR46</f>
        <v>1235206.8080799999</v>
      </c>
      <c r="AS138" s="54">
        <f t="shared" si="244"/>
        <v>1079340.4000000001</v>
      </c>
      <c r="AT138" s="54">
        <f t="shared" si="244"/>
        <v>1084646</v>
      </c>
      <c r="AU138" s="54">
        <f t="shared" si="244"/>
        <v>916341.39999999979</v>
      </c>
      <c r="AV138" s="51">
        <f t="shared" si="208"/>
        <v>-150894.20808000001</v>
      </c>
      <c r="AW138" s="51">
        <f t="shared" si="209"/>
        <v>-85182.600000000093</v>
      </c>
      <c r="AX138" s="54">
        <f t="shared" ref="AX138" si="245">AX16+AX46</f>
        <v>1219369.5080800001</v>
      </c>
      <c r="AY138" s="54">
        <f t="shared" ref="AY138:BA138" si="246">AY16+AY46</f>
        <v>1084312.5999999999</v>
      </c>
      <c r="AZ138" s="54">
        <f t="shared" si="246"/>
        <v>994157.8</v>
      </c>
      <c r="BA138" s="54">
        <f t="shared" si="246"/>
        <v>1009289.1999999998</v>
      </c>
    </row>
    <row r="139" spans="1:53" s="72" customFormat="1" ht="18" hidden="1" customHeight="1" outlineLevel="1" x14ac:dyDescent="0.2">
      <c r="A139" s="73"/>
      <c r="B139" s="56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5">
        <v>1151991786.6400001</v>
      </c>
      <c r="N139" s="75">
        <v>1081028216.8</v>
      </c>
      <c r="O139" s="75">
        <v>1078433300</v>
      </c>
      <c r="P139" s="74">
        <f t="shared" ref="P139" si="247">S139-M139</f>
        <v>5099300</v>
      </c>
      <c r="Q139" s="74">
        <f t="shared" ref="Q139" si="248">T139-N139</f>
        <v>121800</v>
      </c>
      <c r="R139" s="74">
        <f t="shared" ref="R139" si="249">U139-O139</f>
        <v>-321800</v>
      </c>
      <c r="S139" s="75">
        <v>1157091086.6400001</v>
      </c>
      <c r="T139" s="75">
        <v>1081150016.8</v>
      </c>
      <c r="U139" s="75">
        <v>1078111500</v>
      </c>
      <c r="V139" s="74">
        <f t="shared" ref="V139" si="250">Y139-S139</f>
        <v>13236237.359999895</v>
      </c>
      <c r="W139" s="74">
        <f t="shared" ref="W139" si="251">Z139-T139</f>
        <v>-545042.30999994278</v>
      </c>
      <c r="X139" s="74">
        <f t="shared" ref="X139" si="252">AA139-U139</f>
        <v>6596409</v>
      </c>
      <c r="Y139" s="75">
        <v>1170327324</v>
      </c>
      <c r="Z139" s="75">
        <v>1080604974.49</v>
      </c>
      <c r="AA139" s="75">
        <v>1084707909</v>
      </c>
      <c r="AB139" s="76"/>
      <c r="AC139" s="90">
        <f t="shared" ref="AC139" si="253">AF139-Y139</f>
        <v>12390457.130000114</v>
      </c>
      <c r="AD139" s="90">
        <f t="shared" ref="AD139" si="254">AG139-Z139</f>
        <v>19000</v>
      </c>
      <c r="AE139" s="90">
        <f t="shared" ref="AE139" si="255">AH139-AA139</f>
        <v>5300</v>
      </c>
      <c r="AF139" s="75">
        <v>1182717781.1300001</v>
      </c>
      <c r="AG139" s="75">
        <v>1080623974.49</v>
      </c>
      <c r="AH139" s="75">
        <v>1084713209</v>
      </c>
      <c r="AI139" s="90">
        <f t="shared" si="185"/>
        <v>14524900</v>
      </c>
      <c r="AJ139" s="90">
        <f t="shared" si="186"/>
        <v>-1283600</v>
      </c>
      <c r="AK139" s="90">
        <f t="shared" si="187"/>
        <v>-67200</v>
      </c>
      <c r="AL139" s="75">
        <v>1197242681.1300001</v>
      </c>
      <c r="AM139" s="75">
        <v>1079340374.49</v>
      </c>
      <c r="AN139" s="75">
        <v>1084646009</v>
      </c>
      <c r="AO139" s="90">
        <f t="shared" si="205"/>
        <v>22126800</v>
      </c>
      <c r="AP139" s="90">
        <f t="shared" si="206"/>
        <v>0</v>
      </c>
      <c r="AQ139" s="90">
        <f t="shared" si="207"/>
        <v>0</v>
      </c>
      <c r="AR139" s="75">
        <v>1219369481.1300001</v>
      </c>
      <c r="AS139" s="75">
        <v>1079340374.49</v>
      </c>
      <c r="AT139" s="75">
        <v>1084646009</v>
      </c>
      <c r="AU139" s="80"/>
      <c r="AV139" s="90">
        <f t="shared" si="208"/>
        <v>0</v>
      </c>
      <c r="AW139" s="90">
        <f t="shared" si="209"/>
        <v>0</v>
      </c>
      <c r="AX139" s="75">
        <v>1219369481.1300001</v>
      </c>
      <c r="AY139" s="75">
        <v>1219369481.1300001</v>
      </c>
      <c r="AZ139" s="75">
        <v>1079340374.49</v>
      </c>
      <c r="BA139" s="75">
        <v>1084646009</v>
      </c>
    </row>
    <row r="140" spans="1:53" ht="11.45" customHeight="1" outlineLevel="1" x14ac:dyDescent="0.2"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P140" s="43"/>
      <c r="Q140" s="43"/>
      <c r="R140" s="43"/>
      <c r="V140" s="43"/>
      <c r="W140" s="43"/>
      <c r="X140" s="43"/>
      <c r="AC140" s="43"/>
      <c r="AD140" s="43"/>
      <c r="AE140" s="43"/>
      <c r="AI140" s="43"/>
      <c r="AJ140" s="43"/>
      <c r="AK140" s="43"/>
      <c r="AO140" s="43"/>
      <c r="AP140" s="43"/>
      <c r="AQ140" s="43"/>
      <c r="AV140" s="43"/>
      <c r="AW140" s="43"/>
    </row>
    <row r="141" spans="1:53" ht="11.45" customHeight="1" x14ac:dyDescent="0.2"/>
    <row r="142" spans="1:53" ht="30" hidden="1" customHeight="1" x14ac:dyDescent="0.2">
      <c r="F142" s="23">
        <v>1208651.8999999999</v>
      </c>
      <c r="AR142" s="23">
        <v>1219369.5</v>
      </c>
      <c r="AU142" s="23">
        <v>916341.4</v>
      </c>
      <c r="AX142" s="23">
        <v>1219369.5</v>
      </c>
    </row>
  </sheetData>
  <mergeCells count="25">
    <mergeCell ref="AR14:AT15"/>
    <mergeCell ref="AV14:AX15"/>
    <mergeCell ref="A8:BA9"/>
    <mergeCell ref="AY14:BA14"/>
    <mergeCell ref="AU14:AU15"/>
    <mergeCell ref="F14:F15"/>
    <mergeCell ref="G14:I14"/>
    <mergeCell ref="AO14:AQ14"/>
    <mergeCell ref="V14:X14"/>
    <mergeCell ref="Y14:AA14"/>
    <mergeCell ref="AC14:AE14"/>
    <mergeCell ref="AF14:AH14"/>
    <mergeCell ref="AI14:AK14"/>
    <mergeCell ref="AL14:AN14"/>
    <mergeCell ref="A10:I10"/>
    <mergeCell ref="AB14:AB15"/>
    <mergeCell ref="P14:R14"/>
    <mergeCell ref="S14:U14"/>
    <mergeCell ref="M14:O14"/>
    <mergeCell ref="J14:L14"/>
    <mergeCell ref="A14:A15"/>
    <mergeCell ref="B14:B15"/>
    <mergeCell ref="C14:C15"/>
    <mergeCell ref="D14:D15"/>
    <mergeCell ref="E14:E15"/>
  </mergeCells>
  <pageMargins left="0.21" right="0" top="0.19685039370078741" bottom="0.15748031496062992" header="0.19685039370078741" footer="0.15748031496062992"/>
  <pageSetup paperSize="9" scale="75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</vt:lpstr>
      <vt:lpstr>Реестр!Заголовки_для_печати</vt:lpstr>
      <vt:lpstr>Реестр!Область_печати</vt:lpstr>
    </vt:vector>
  </TitlesOfParts>
  <Company>Финансовый орган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1</cp:lastModifiedBy>
  <cp:lastPrinted>2022-11-08T04:50:32Z</cp:lastPrinted>
  <dcterms:created xsi:type="dcterms:W3CDTF">2009-02-04T12:34:46Z</dcterms:created>
  <dcterms:modified xsi:type="dcterms:W3CDTF">2023-11-17T04:43:26Z</dcterms:modified>
</cp:coreProperties>
</file>