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 НА САЙТ ДЛЯ РАЗМЕЩЕНИЯ (по датам и времени размещайте здесь информацию)\18.11\+ФИНУПР\Документы к проекту бюджета на 2025\"/>
    </mc:Choice>
  </mc:AlternateContent>
  <xr:revisionPtr revIDLastSave="0" documentId="8_{2868C930-7A19-438A-9FF8-BC14220988D7}" xr6:coauthVersionLast="47" xr6:coauthVersionMax="47" xr10:uidLastSave="{00000000-0000-0000-0000-000000000000}"/>
  <bookViews>
    <workbookView xWindow="-120" yWindow="-120" windowWidth="29040" windowHeight="15840" tabRatio="670" xr2:uid="{00000000-000D-0000-FFFF-FFFF00000000}"/>
  </bookViews>
  <sheets>
    <sheet name="ДОХОДЫ" sheetId="9" r:id="rId1"/>
    <sheet name="РАСХОДЫ" sheetId="7" r:id="rId2"/>
    <sheet name="ИСТОЧНИКИ" sheetId="8" r:id="rId3"/>
  </sheets>
  <definedNames>
    <definedName name="_xlnm.Print_Titles" localSheetId="0">ДОХОДЫ!$7:$7</definedName>
    <definedName name="_xlnm.Print_Titles" localSheetId="2">ИСТОЧНИКИ!$15:$18</definedName>
    <definedName name="_xlnm.Print_Area" localSheetId="0">ДОХОДЫ!$A$1:$E$140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7" i="7" l="1"/>
  <c r="E139" i="9"/>
  <c r="E138" i="9"/>
  <c r="D137" i="9"/>
  <c r="E137" i="9" s="1"/>
  <c r="C137" i="9"/>
  <c r="C136" i="9" s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1" i="9"/>
  <c r="E120" i="9"/>
  <c r="E119" i="9"/>
  <c r="D118" i="9"/>
  <c r="C118" i="9"/>
  <c r="C113" i="9" s="1"/>
  <c r="E117" i="9"/>
  <c r="E116" i="9"/>
  <c r="E115" i="9"/>
  <c r="E114" i="9"/>
  <c r="D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D86" i="9"/>
  <c r="C86" i="9"/>
  <c r="C84" i="9" s="1"/>
  <c r="E85" i="9"/>
  <c r="E83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D65" i="9"/>
  <c r="E65" i="9" s="1"/>
  <c r="C65" i="9"/>
  <c r="C48" i="9" s="1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7" i="9"/>
  <c r="D46" i="9"/>
  <c r="E46" i="9" s="1"/>
  <c r="C46" i="9"/>
  <c r="E45" i="9"/>
  <c r="D44" i="9"/>
  <c r="E44" i="9" s="1"/>
  <c r="C44" i="9"/>
  <c r="C41" i="9" s="1"/>
  <c r="E43" i="9"/>
  <c r="D42" i="9"/>
  <c r="E42" i="9" s="1"/>
  <c r="C42" i="9"/>
  <c r="E38" i="9"/>
  <c r="E37" i="9"/>
  <c r="E36" i="9"/>
  <c r="E35" i="9"/>
  <c r="E34" i="9"/>
  <c r="D33" i="9"/>
  <c r="C33" i="9"/>
  <c r="C21" i="9" s="1"/>
  <c r="E21" i="9" s="1"/>
  <c r="E32" i="9"/>
  <c r="E31" i="9"/>
  <c r="E30" i="9"/>
  <c r="E29" i="9"/>
  <c r="E28" i="9"/>
  <c r="E26" i="9"/>
  <c r="E25" i="9"/>
  <c r="D24" i="9"/>
  <c r="E24" i="9" s="1"/>
  <c r="C24" i="9"/>
  <c r="E23" i="9"/>
  <c r="D22" i="9"/>
  <c r="E22" i="9" s="1"/>
  <c r="C22" i="9"/>
  <c r="D21" i="9"/>
  <c r="E20" i="9"/>
  <c r="E19" i="9"/>
  <c r="E18" i="9"/>
  <c r="D18" i="9"/>
  <c r="C18" i="9"/>
  <c r="E17" i="9"/>
  <c r="E16" i="9"/>
  <c r="E15" i="9"/>
  <c r="D14" i="9"/>
  <c r="C14" i="9"/>
  <c r="E13" i="9"/>
  <c r="D12" i="9"/>
  <c r="C12" i="9"/>
  <c r="E11" i="9"/>
  <c r="D10" i="9"/>
  <c r="C10" i="9"/>
  <c r="C9" i="9" s="1"/>
  <c r="P69" i="7"/>
  <c r="E12" i="9" l="1"/>
  <c r="E14" i="9"/>
  <c r="D41" i="9"/>
  <c r="E41" i="9" s="1"/>
  <c r="E118" i="9"/>
  <c r="D136" i="9"/>
  <c r="E136" i="9" s="1"/>
  <c r="E33" i="9"/>
  <c r="E10" i="9"/>
  <c r="E113" i="9"/>
  <c r="E86" i="9"/>
  <c r="D84" i="9"/>
  <c r="E84" i="9" s="1"/>
  <c r="D48" i="9"/>
  <c r="C40" i="9"/>
  <c r="C39" i="9"/>
  <c r="C8" i="9"/>
  <c r="D9" i="9"/>
  <c r="D39" i="9" l="1"/>
  <c r="E39" i="9" s="1"/>
  <c r="D40" i="9"/>
  <c r="E40" i="9" s="1"/>
  <c r="E48" i="9"/>
  <c r="E9" i="9"/>
  <c r="D8" i="9"/>
  <c r="C140" i="9"/>
  <c r="D140" i="9" l="1"/>
  <c r="E140" i="9" s="1"/>
  <c r="E8" i="9"/>
  <c r="O77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63" i="7" l="1"/>
  <c r="G26" i="8" l="1"/>
  <c r="H27" i="8"/>
  <c r="K31" i="8" l="1"/>
  <c r="K30" i="8"/>
  <c r="H29" i="8"/>
  <c r="K28" i="8"/>
  <c r="K27" i="8"/>
  <c r="H26" i="8"/>
  <c r="K26" i="8" s="1"/>
  <c r="H25" i="8"/>
  <c r="K25" i="8" s="1"/>
  <c r="G23" i="8"/>
  <c r="H23" i="8" s="1"/>
  <c r="H22" i="8"/>
  <c r="K22" i="8" s="1"/>
  <c r="H21" i="8"/>
  <c r="K20" i="8"/>
  <c r="H20" i="8"/>
  <c r="Q76" i="7"/>
  <c r="Q75" i="7"/>
  <c r="Q74" i="7"/>
  <c r="Q73" i="7"/>
  <c r="Q72" i="7"/>
  <c r="Q71" i="7"/>
  <c r="Q70" i="7"/>
  <c r="Q69" i="7"/>
  <c r="Q68" i="7"/>
  <c r="Q67" i="7"/>
  <c r="Q66" i="7"/>
  <c r="Q64" i="7"/>
  <c r="Q62" i="7"/>
  <c r="Q61" i="7"/>
  <c r="Q60" i="7"/>
  <c r="Q57" i="7"/>
  <c r="Q56" i="7"/>
  <c r="Q55" i="7"/>
  <c r="Q54" i="7"/>
  <c r="Q36" i="7"/>
  <c r="Q35" i="7"/>
  <c r="Q34" i="7"/>
  <c r="Q32" i="7"/>
  <c r="Q31" i="7"/>
  <c r="Q30" i="7"/>
  <c r="Q29" i="7"/>
  <c r="Q28" i="7"/>
  <c r="Q27" i="7"/>
  <c r="Q26" i="7"/>
  <c r="Q25" i="7"/>
  <c r="Q24" i="7"/>
  <c r="Q23" i="7"/>
  <c r="Q22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5" i="7" l="1"/>
  <c r="Q6" i="7"/>
  <c r="G19" i="8"/>
  <c r="H19" i="8" s="1"/>
  <c r="K19" i="8" s="1"/>
</calcChain>
</file>

<file path=xl/sharedStrings.xml><?xml version="1.0" encoding="utf-8"?>
<sst xmlns="http://schemas.openxmlformats.org/spreadsheetml/2006/main" count="403" uniqueCount="379">
  <si>
    <t>1 00 00000 00 0000 000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</si>
  <si>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</si>
  <si>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</si>
  <si>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</si>
  <si>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 xml:space="preserve"> 1 01 00000 00 0000 000</t>
  </si>
  <si>
    <t xml:space="preserve"> 1 01 02000 01 0000 110</t>
  </si>
  <si>
    <t xml:space="preserve"> 1 05 00000 00 0000 000</t>
  </si>
  <si>
    <t>1 05 02000 02 0000 110</t>
  </si>
  <si>
    <t>1 05 03000 01 0000 110</t>
  </si>
  <si>
    <t xml:space="preserve"> 1 08 00000 00 0000 000</t>
  </si>
  <si>
    <t xml:space="preserve"> 1 11 00000 00 0000 000</t>
  </si>
  <si>
    <t xml:space="preserve"> 1 11 05000 00 0000 120</t>
  </si>
  <si>
    <t xml:space="preserve"> 1 11 05010 00 0000 120</t>
  </si>
  <si>
    <t xml:space="preserve"> 1 11 07000 00 0000 120</t>
  </si>
  <si>
    <t xml:space="preserve"> 1 12 00000 00 0000 000</t>
  </si>
  <si>
    <t>1 14 00000 00 0000 000</t>
  </si>
  <si>
    <t>1 16 00000 00 0000 000</t>
  </si>
  <si>
    <t xml:space="preserve"> Наименование кода бюджетной классификации доходов</t>
  </si>
  <si>
    <t>ИНЫЕ МЕЖБЮДЖЕТНЫЕ ТРАНСФЕРТЫ</t>
  </si>
  <si>
    <t>2 00 00000 00 0000 000</t>
  </si>
  <si>
    <t>ВСЕГО ДОХОДОВ</t>
  </si>
  <si>
    <t>1 05 04000 02 0000 110</t>
  </si>
  <si>
    <t xml:space="preserve">Акцизы по подакцизным товарам (продукции), производимым на территории Российской Федерации
</t>
  </si>
  <si>
    <t xml:space="preserve">1 03 00000 00 0000 000
</t>
  </si>
  <si>
    <t>1 03 02000 01 0000 110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</si>
  <si>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</si>
  <si>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Платежи от государственных и муниципальных унитарных предприятий
</t>
  </si>
  <si>
    <t xml:space="preserve">Дотации на выравнивание бюджетной обеспеченности
</t>
  </si>
  <si>
    <t xml:space="preserve">Субсидии бюджетам бюджетной системы Российской Федерации (межбюджетные субсидии)
</t>
  </si>
  <si>
    <t xml:space="preserve">Прочие субсидии бюджетам муниципальных районов
</t>
  </si>
  <si>
    <t>Налоговые доходы</t>
  </si>
  <si>
    <t>Налоги на прибыль, доходы</t>
  </si>
  <si>
    <t>Налоги на совокупный доход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</si>
  <si>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</si>
  <si>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</si>
  <si>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</si>
  <si>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</si>
  <si>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</si>
  <si>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 xml:space="preserve">Безвозмездные поступления  </t>
  </si>
  <si>
    <t>Безвозмездные поступления от других бюджетов бюджетной системы Российской Федерации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</si>
  <si>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</si>
  <si>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</si>
  <si>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</si>
  <si>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>1 11 05020 00 0000 120</t>
  </si>
  <si>
    <t>Налоговые и неналоговые доходы</t>
  </si>
  <si>
    <t>1 14 02000 00 0000 000</t>
  </si>
  <si>
    <t>1 14 06000 00 0000 000</t>
  </si>
  <si>
    <t xml:space="preserve"> 1 11 05070 00 0000 120</t>
  </si>
  <si>
    <t>2 02 40000 00 0000 000</t>
  </si>
  <si>
    <t xml:space="preserve">Дотации бюджетам бюджетной системы  Российской Федерации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</si>
  <si>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</si>
  <si>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</si>
  <si>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Государственная пошлина</t>
  </si>
  <si>
    <t>1 11 09000 00 0000 120</t>
  </si>
  <si>
    <t xml:space="preserve">Код бюджетной классификации доходов </t>
  </si>
  <si>
    <t>Доходы от оказания платных услуг и компенсации затрат государства</t>
  </si>
  <si>
    <t>2 02 30024 05 0001 150</t>
  </si>
  <si>
    <t>2 02 30024 05 0003 150</t>
  </si>
  <si>
    <t>2 02 30024 05 0007 150</t>
  </si>
  <si>
    <t>2 02 30024 05 0008 150</t>
  </si>
  <si>
    <t>2 02 30024 05 0009 150</t>
  </si>
  <si>
    <t>2 02 30024 05 0010 150</t>
  </si>
  <si>
    <t>2 02 30024 05 0012 150</t>
  </si>
  <si>
    <t>2 02 30024 05 0014 150</t>
  </si>
  <si>
    <t>2 02 30024 05 0027 150</t>
  </si>
  <si>
    <t>2 02 30024 05 0028 150</t>
  </si>
  <si>
    <t>2 02 30024 05 0029 150</t>
  </si>
  <si>
    <t>2 02 29999 05 0078 150</t>
  </si>
  <si>
    <t>2 02 30024 05 0037 150</t>
  </si>
  <si>
    <t>2 02 30024 05 0016 150</t>
  </si>
  <si>
    <t>2 02 30000 00 0000 150</t>
  </si>
  <si>
    <t>2 02 30024 05 0000 150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</si>
  <si>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</si>
  <si>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</si>
  <si>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2 02 10000 00 0000 150</t>
  </si>
  <si>
    <t>2 02 15001 00 0000 150</t>
  </si>
  <si>
    <t>2 02 20000 00 0000 150</t>
  </si>
  <si>
    <t>2 02 29999 05 0000 150</t>
  </si>
  <si>
    <t xml:space="preserve">Субвенции бюджетам бюджетной системы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</si>
  <si>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</si>
  <si>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2 02 49999 00 0000 150</t>
  </si>
  <si>
    <t>Прочие межбюджетные трансферты, передаваемые бюджетам</t>
  </si>
  <si>
    <t>2 02 25497 05 0000 150</t>
  </si>
  <si>
    <t>2 02 29999 05 0087 150</t>
  </si>
  <si>
    <t>2 02 29999 05 0086 150</t>
  </si>
  <si>
    <t>2 02 25519 05 0000 150</t>
  </si>
  <si>
    <t>Доходы от сдачи в аренду имущества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</si>
  <si>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</si>
  <si>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>2 02 15001 05 0000 150</t>
  </si>
  <si>
    <t>2 02 25304 05 0000 150</t>
  </si>
  <si>
    <t>2 02 30024 05 0043 150</t>
  </si>
  <si>
    <t>2 02 49999 05 0015 150</t>
  </si>
  <si>
    <t>2 02 49999 05 0006 150</t>
  </si>
  <si>
    <t>Межбюджетные трансферты, передаваемые бюджетам муниципальных районов области за счет резервного фонда Правительства области</t>
  </si>
  <si>
    <t>2 02 35303 05 0000 150</t>
  </si>
  <si>
    <t>2 02 49999 05 0013 150</t>
  </si>
  <si>
    <t>Межбюджетные трансферты, передаваемые бюджетам муниципальных районов области в целях обеспечения надлежащего осуществления полномочий по решению вопросов местного значения</t>
  </si>
  <si>
    <t>1 06 04000 02 0000 110</t>
  </si>
  <si>
    <t>Транспортный налог</t>
  </si>
  <si>
    <t>I. ДОХОДЫ</t>
  </si>
  <si>
    <t>тыс.рублей</t>
  </si>
  <si>
    <t>% исполне-ния</t>
  </si>
  <si>
    <t>2. Расходы</t>
  </si>
  <si>
    <t>(рублей)</t>
  </si>
  <si>
    <t>(тыс. рублей)</t>
  </si>
  <si>
    <t>тыс. рублей</t>
  </si>
  <si>
    <t>Наименование</t>
  </si>
  <si>
    <t>Раздел</t>
  </si>
  <si>
    <t>Раз-дел</t>
  </si>
  <si>
    <t>Под-раз-дел</t>
  </si>
  <si>
    <t>Сумма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</si>
  <si>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</si>
  <si>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</si>
  <si>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 власти</t>
  </si>
  <si>
    <t>Расходы на обеспечение функций центрального аппарата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</si>
  <si>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</si>
  <si>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</si>
  <si>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Закупка товаров, работ и услуг для муниципальных нужд</t>
  </si>
  <si>
    <t>Иные закупки товаров, работ и услуг для обеспечения муниципальных нужд</t>
  </si>
  <si>
    <t>Иные бюджетные ассигнования</t>
  </si>
  <si>
    <t>Уплата налогов, сборов и иных платежей</t>
  </si>
  <si>
    <t>Итого по 7110002200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</si>
  <si>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</si>
  <si>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</si>
  <si>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</si>
  <si>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</si>
  <si>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Проведение выборов и референдумов</t>
  </si>
  <si>
    <t>Расходы на обеспечение деятельности членов избирательной комиссии</t>
  </si>
  <si>
    <t>Специальные расходы</t>
  </si>
  <si>
    <t>Итого по 7120001400</t>
  </si>
  <si>
    <t>Предоставление межбюджетных трансфертов</t>
  </si>
  <si>
    <t>Межбюджетные трансферты, передаваемые бюджету муниципального района из бюджета поселения на осуществление переданных отдельных полномочий по решению некоторых вопросов местного значения</t>
  </si>
  <si>
    <t>Итого по 7200006010</t>
  </si>
  <si>
    <t>Резервные фонды</t>
  </si>
  <si>
    <t>Другие общегосударственные вопросы</t>
  </si>
  <si>
    <t>Национальная экономика</t>
  </si>
  <si>
    <t>Сельское хозяйство и рыболовство</t>
  </si>
  <si>
    <t>Расходы по исполнению полномочий за счет средств федерального бюджета</t>
  </si>
  <si>
    <t>Осуществление отдельных государственных полномочий за счет федерального бюджета</t>
  </si>
  <si>
    <t>Проведение Всероссийской сельскохозяйственной переписи в 2016 году</t>
  </si>
  <si>
    <t>Итого по 7700053910</t>
  </si>
  <si>
    <t>Расходы на исполнение полномочий за счет средств областного бюджета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</si>
  <si>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</si>
  <si>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Итого по 7800077Г00</t>
  </si>
  <si>
    <t>Проведение мероприятий по отлову и содержанию безнадзорных животных</t>
  </si>
  <si>
    <t>Итого по 7800077Д00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</si>
  <si>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</si>
  <si>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</si>
  <si>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</si>
  <si>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</si>
  <si>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</si>
  <si>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</si>
  <si>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</si>
  <si>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</si>
  <si>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</si>
  <si>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</si>
  <si>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</si>
  <si>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</si>
  <si>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</si>
  <si>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</si>
  <si>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</si>
  <si>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</si>
  <si>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 xml:space="preserve">Физическая культура </t>
  </si>
  <si>
    <t>Массовый спорт</t>
  </si>
  <si>
    <t>Периодическая печать и издательства</t>
  </si>
  <si>
    <t>Обслуживание 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</si>
  <si>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</si>
  <si>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</si>
  <si>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Всего:</t>
  </si>
  <si>
    <t xml:space="preserve">Приложение № 3 к Положение о порядке составления, утверждения и внесения изменений в сводную бюджетную роспись областного бюджета, бюджетные росписи главных распорядителей средств областного бюджета, лимиты бюджетных обязательств и кассовый план и о методологии прогнозирования временных кассовых разрывов </t>
  </si>
  <si>
    <t>Оценка ожидаемого исполнения бюджета Пугачевского муниципального района</t>
  </si>
  <si>
    <t>на 2016 год</t>
  </si>
  <si>
    <t>3. Источники</t>
  </si>
  <si>
    <t>( тыс.рублей)</t>
  </si>
  <si>
    <t>Наименование показателя</t>
  </si>
  <si>
    <t>Код по КИФ</t>
  </si>
  <si>
    <t>Ожидаемое исполнение за 2015 год</t>
  </si>
  <si>
    <t>% исполнения</t>
  </si>
  <si>
    <t>00001000000000000000</t>
  </si>
  <si>
    <t>ИСТОЧНИКИ ВНУТРЕННЕГО ФИНАНСИРОВАНИЯ ДЕФИЦИТОВ БЮДЖЕТОВ</t>
  </si>
  <si>
    <t>000.01.00.00.00.00.0000.000</t>
  </si>
  <si>
    <t>Кредиты кредитных организаций в валюте Российской Федерации</t>
  </si>
  <si>
    <t>000.01.02.00.00.00.0000.000</t>
  </si>
  <si>
    <t>00001020000050000710</t>
  </si>
  <si>
    <t>Получение кредитов от кредитных организаций бюджетами муниципальных районов в валюте Российской Федерации</t>
  </si>
  <si>
    <t>000.01.02.00.00.05.0000.710</t>
  </si>
  <si>
    <t>00001020000050000810</t>
  </si>
  <si>
    <t>Погашение бюджетами муниципальных районов кредитов от кредитных организаций в валюте Российской Федерации</t>
  </si>
  <si>
    <t>000.01.02.00.00.05.0000.810</t>
  </si>
  <si>
    <t>000.01.03.00.00.00.0000.000</t>
  </si>
  <si>
    <t>00001030100050000710</t>
  </si>
  <si>
    <t>000.01.03.01.00.05.0000.710</t>
  </si>
  <si>
    <t>00001030100050000810</t>
  </si>
  <si>
    <t>000.01.03.01.00.05.0000.810</t>
  </si>
  <si>
    <t>Иные источники внутреннего финансирования дефицитов бюджетов</t>
  </si>
  <si>
    <t>000.01.06.00.00.00.0000.000</t>
  </si>
  <si>
    <t>00001060502052600540</t>
  </si>
  <si>
    <t>Предоставление бюджетных кредитов другим бюджетам бюджетной системы Российской Федерации для покрытия временного кассового разрыва из  бюджета муниципального района в валюте Российской Федерации</t>
  </si>
  <si>
    <t>000.01.06.05.02.05.2600.540</t>
  </si>
  <si>
    <t>00001060502052600640</t>
  </si>
  <si>
    <t>Возврат бюджетных кредитов, предоставленных другим бюджетам бюджетной системы РФ для покрытия временного кассового разрыва из бюджетов муниципальных районов в валюте РФ</t>
  </si>
  <si>
    <t>000.01.06.05.02.05.2600.640</t>
  </si>
  <si>
    <t>00001060502055000540</t>
  </si>
  <si>
    <t>Предоставление бюджетных кредитов другим бюджетам бюджетной системы Российской Федерации для частичного покрытия дефицитов из  бюджета муниципального района в валюте Российской Федерации</t>
  </si>
  <si>
    <t>000.01.06.05.02.05.5000.540</t>
  </si>
  <si>
    <t>00001060502055000640</t>
  </si>
  <si>
    <t>000.01.06.05.02.05.5000.640</t>
  </si>
  <si>
    <t>000.01.05.00.00.00.0000.000</t>
  </si>
  <si>
    <t>Изменение остатков средств на счетах по учету средств бюджетов</t>
  </si>
  <si>
    <t>Возврат бюджетных кредитов, предоставленных другим бюджетам бюджетной системы Российской Федерации для частичного покрытия дефицитов из бюджета муниципального района в валюте Российской Федерации</t>
  </si>
  <si>
    <t>2 02 29999 05 0108 150</t>
  </si>
  <si>
    <t>2 02 29999 05 0111 150</t>
  </si>
  <si>
    <t>1 11 05030 00 0000 120</t>
  </si>
  <si>
    <t xml:space="preserve"> 2 02 25467 05 0000 150</t>
  </si>
  <si>
    <t>Доходы, от сдачи в аренду имущества, находящегося в оперативном управлении органов государственной власти, органов местного самоуправления</t>
  </si>
  <si>
    <t>1 06 00000 00 0000 000</t>
  </si>
  <si>
    <t>Налоги на имущество</t>
  </si>
  <si>
    <t>1 13 00000 00 0000 000</t>
  </si>
  <si>
    <t>2 02 49999 05 0067 150</t>
  </si>
  <si>
    <t>2 02 49999 05 0070 150</t>
  </si>
  <si>
    <t>Профессиональная подготовка, переподготовка и повышение квалификации</t>
  </si>
  <si>
    <t>Бюджетные кредиты из других бюджетов бюджетной системы Российской Федерации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</si>
  <si>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</si>
  <si>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</si>
  <si>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2 02 25098 05 0000 150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</si>
  <si>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</si>
  <si>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2 02 25171 05 0000 150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</si>
  <si>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</si>
  <si>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2 02 25172 05 0000 150</t>
  </si>
  <si>
    <t>2 02 25590 05 0112 150</t>
  </si>
  <si>
    <t>Субсидии бюджетам муниципальных районов области на обеспечение условий для создания центров образования цифрового и гуманитарного профилей</t>
  </si>
  <si>
    <t>Субсидии бюджетам муниципальных районов области на проведение капитальных и текущих ремонтов спортивных залов муниципальных образовательных организаций</t>
  </si>
  <si>
    <t>2 02 29999 05 0126 150</t>
  </si>
  <si>
    <t>Субсидии бюджетам муниципальных районов области на достижение показателей результативности по обеспечению развития и укрепления материально-технической базы домов культуры в населенных пунктах с числом жителей до 50 тысяч человек</t>
  </si>
  <si>
    <t>2 02 29999 05 0128 150</t>
  </si>
  <si>
    <t>2 02 30024 05 0045 150</t>
  </si>
  <si>
    <t>2 02 35120 05 0000 150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</si>
  <si>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</si>
  <si>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2 02 45179 05 0000 150</t>
  </si>
  <si>
    <t>Межбюджетные трансферты, передаваемые бюджетам муниципальных районов области на оказание содействия органам местного самоуправления в организации деятельности по военно-патриотическому воспитанию граждан</t>
  </si>
  <si>
    <t>2 02 49999 05 0106 150</t>
  </si>
  <si>
    <t xml:space="preserve">Оценка ожидаемого исполнения доходов бюджета Пугачевского муниципального района за 2024 год
</t>
  </si>
  <si>
    <t xml:space="preserve">Проценты, полученные от предоставления бюджетных кредитов внутри страны
</t>
  </si>
  <si>
    <t>1 11 03000 00 0000 120</t>
  </si>
  <si>
    <t>Прочие неналоговые доходы</t>
  </si>
  <si>
    <t xml:space="preserve">Дотации бюджетам на поддержку мер по обеспечению сбалансированности бюджетов
</t>
  </si>
  <si>
    <t>2 02 15002 00 0000 150</t>
  </si>
  <si>
    <t xml:space="preserve">Дотации бюджетам муниципальных районов на поддержку мер по обеспечению сбалансированности бюджетов
</t>
  </si>
  <si>
    <t>2 02 15002 05 0000 150</t>
  </si>
  <si>
    <t>Прочие дотации</t>
  </si>
  <si>
    <t>2 02 19999 00 0000 150</t>
  </si>
  <si>
    <t>Прочие дотации бюджетам муниципальных районов</t>
  </si>
  <si>
    <t>2 02 19999 05 0000 150</t>
  </si>
  <si>
    <t xml:space="preserve"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</si>
  <si>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>2 02 25097 05 0000 150</t>
  </si>
  <si>
    <r>
      <t xml:space="preserve">Субсидии бюджетам муниципальных районов на создание и обеспечение функционирования центров образования </t>
    </r>
    <r>
      <rPr>
        <b/>
        <sz val="10"/>
        <color theme="1"/>
        <rFont val="Times New Roman"/>
        <family val="1"/>
        <charset val="204"/>
      </rPr>
      <t xml:space="preserve">естественно-научной и технологической направленностей </t>
    </r>
    <r>
      <rPr>
        <sz val="10"/>
        <color theme="1"/>
        <rFont val="Times New Roman"/>
        <family val="1"/>
        <charset val="204"/>
      </rPr>
      <t xml:space="preserve">в общеобразовательных организациях, расположенных в сельской местности и малых городах
</t>
    </r>
  </si>
  <si>
    <t>2 02 25169 05 0000 150</t>
  </si>
  <si>
    <r>
      <t xml:space="preserve">Субсидии бюджетам муниципальных районов на обеспечение образовательных организаций материально-технической базой для внедрения </t>
    </r>
    <r>
      <rPr>
        <b/>
        <sz val="10"/>
        <color theme="1"/>
        <rFont val="Times New Roman"/>
        <family val="1"/>
        <charset val="204"/>
      </rPr>
      <t>цифровой образовательной среды</t>
    </r>
    <r>
      <rPr>
        <sz val="10"/>
        <color theme="1"/>
        <rFont val="Times New Roman"/>
        <family val="1"/>
        <charset val="204"/>
      </rPr>
      <t xml:space="preserve">
</t>
    </r>
  </si>
  <si>
    <t>2 02 25210 05 0000 150</t>
  </si>
  <si>
    <r>
      <t xml:space="preserve">Субсидии бюджетам муниципальных районов области на обновление </t>
    </r>
    <r>
      <rPr>
        <b/>
        <sz val="10"/>
        <color theme="1"/>
        <rFont val="Times New Roman"/>
        <family val="1"/>
        <charset val="204"/>
      </rPr>
      <t xml:space="preserve">материально-технической базы для организации учебно-иследовательской, научно-практической, творческой </t>
    </r>
    <r>
      <rPr>
        <sz val="10"/>
        <color theme="1"/>
        <rFont val="Times New Roman"/>
        <family val="1"/>
        <charset val="204"/>
      </rPr>
      <t>деятельности, занятий физической культурой и спортом в общеобразовательных организациях</t>
    </r>
  </si>
  <si>
    <r>
      <t xml:space="preserve">Субсидии бюджетам муниципальных районов области на создание обеспечение функционирования центров образования </t>
    </r>
    <r>
      <rPr>
        <b/>
        <sz val="10"/>
        <color theme="1"/>
        <rFont val="Times New Roman"/>
        <family val="1"/>
        <charset val="204"/>
      </rPr>
      <t>естественно-научной и технологической направленностей</t>
    </r>
    <r>
      <rPr>
        <sz val="10"/>
        <color theme="1"/>
        <rFont val="Times New Roman"/>
        <family val="1"/>
        <charset val="204"/>
      </rPr>
      <t xml:space="preserve"> в общеобразовательных организациях расположенных  в сельской местности</t>
    </r>
  </si>
  <si>
    <r>
      <t xml:space="preserve">Субсидии бюджетам на организацию бесплатного </t>
    </r>
    <r>
      <rPr>
        <b/>
        <sz val="10"/>
        <color theme="1"/>
        <rFont val="Times New Roman"/>
        <family val="1"/>
        <charset val="204"/>
      </rPr>
      <t>горячего питания</t>
    </r>
    <r>
      <rPr>
        <sz val="10"/>
        <color theme="1"/>
        <rFont val="Times New Roman"/>
        <family val="1"/>
        <charset val="204"/>
      </rPr>
      <t xml:space="preserve"> обучающихся, получающих начальное общее образование в государственных и муниципальных образовательных организациях
</t>
    </r>
  </si>
  <si>
    <r>
      <t xml:space="preserve">Субсидии бюджетам муниципальных районов на обеспечение развития и укрепления </t>
    </r>
    <r>
      <rPr>
        <b/>
        <sz val="10"/>
        <color theme="1"/>
        <rFont val="Times New Roman"/>
        <family val="1"/>
        <charset val="204"/>
      </rPr>
      <t>материально-технической базы</t>
    </r>
    <r>
      <rPr>
        <sz val="10"/>
        <color theme="1"/>
        <rFont val="Times New Roman"/>
        <family val="1"/>
        <charset val="204"/>
      </rPr>
      <t xml:space="preserve"> домов культуры в населенных пунктах с числом жителей до 50 тысяч человек
</t>
    </r>
  </si>
  <si>
    <r>
      <t xml:space="preserve">Субсидии бюджетам муниципальных районов области на оздание </t>
    </r>
    <r>
      <rPr>
        <b/>
        <sz val="10"/>
        <color theme="1"/>
        <rFont val="Times New Roman"/>
        <family val="1"/>
        <charset val="204"/>
      </rPr>
      <t>новых мест</t>
    </r>
    <r>
      <rPr>
        <sz val="10"/>
        <color theme="1"/>
        <rFont val="Times New Roman"/>
        <family val="1"/>
        <charset val="204"/>
      </rPr>
      <t xml:space="preserve"> в образовательных организациях различных типов для реализации дополнительных общеразвивающих программ всех направленностей</t>
    </r>
  </si>
  <si>
    <t>2 02 25491 05 0000 150</t>
  </si>
  <si>
    <r>
      <t xml:space="preserve">Субсидии бюджетам муниципальных районов на реализацию мероприятий по обеспечению жильем </t>
    </r>
    <r>
      <rPr>
        <b/>
        <sz val="10"/>
        <color theme="1"/>
        <rFont val="Times New Roman"/>
        <family val="1"/>
        <charset val="204"/>
      </rPr>
      <t>молодых семей</t>
    </r>
    <r>
      <rPr>
        <sz val="10"/>
        <color theme="1"/>
        <rFont val="Times New Roman"/>
        <family val="1"/>
        <charset val="204"/>
      </rPr>
      <t xml:space="preserve">
</t>
    </r>
  </si>
  <si>
    <t xml:space="preserve">Субсидии бюджетам муниципальных районов на проведение комплексных кадастровых работ
</t>
  </si>
  <si>
    <t>2 02 25511 05 0000 150</t>
  </si>
  <si>
    <r>
      <t xml:space="preserve">Субсидии бюджетам муниципальных районов на </t>
    </r>
    <r>
      <rPr>
        <b/>
        <sz val="10"/>
        <color theme="1"/>
        <rFont val="Times New Roman"/>
        <family val="1"/>
        <charset val="204"/>
      </rPr>
      <t xml:space="preserve">поддержку отрасли культуры </t>
    </r>
  </si>
  <si>
    <r>
      <t xml:space="preserve">Субсидии бюджетам муниципальных районов на обеспечение </t>
    </r>
    <r>
      <rPr>
        <b/>
        <sz val="10"/>
        <color theme="1"/>
        <rFont val="Times New Roman"/>
        <family val="1"/>
        <charset val="204"/>
      </rPr>
      <t>комплексного развития сельских территорий</t>
    </r>
    <r>
      <rPr>
        <sz val="10"/>
        <color theme="1"/>
        <rFont val="Times New Roman"/>
        <family val="1"/>
        <charset val="204"/>
      </rPr>
      <t xml:space="preserve">
</t>
    </r>
  </si>
  <si>
    <t>2 02 25576 05 0000 150</t>
  </si>
  <si>
    <r>
      <t xml:space="preserve">субсидии бюджетам муниципальных районов области на техническое </t>
    </r>
    <r>
      <rPr>
        <b/>
        <sz val="10"/>
        <color theme="1"/>
        <rFont val="Times New Roman"/>
        <family val="1"/>
        <charset val="204"/>
      </rPr>
      <t>оснащение муниципальных музеев</t>
    </r>
  </si>
  <si>
    <t>Субсидии бюджетам муниципальных районов на реализацию мероприятий по модернизации школьных систем образования</t>
  </si>
  <si>
    <t>2 02 25750 05 0112 150</t>
  </si>
  <si>
    <t xml:space="preserve">Субсидия бюджетам муниципальных районов области на реализацию расходных обязательств, возникающих при выполнении полномочий по решению вопросов местного значения </t>
  </si>
  <si>
    <t>2 02 29999 05 0074 150</t>
  </si>
  <si>
    <r>
      <t xml:space="preserve">Субсидии бюджетам муниципальных районов области на обеспечение повышения оплаты труда </t>
    </r>
    <r>
      <rPr>
        <b/>
        <sz val="10"/>
        <color theme="1"/>
        <rFont val="Times New Roman"/>
        <family val="1"/>
        <charset val="204"/>
      </rPr>
      <t xml:space="preserve">некоторых категорий </t>
    </r>
    <r>
      <rPr>
        <sz val="10"/>
        <color theme="1"/>
        <rFont val="Times New Roman"/>
        <family val="1"/>
        <charset val="204"/>
      </rPr>
      <t>работников муниципальных учреждений</t>
    </r>
  </si>
  <si>
    <t>2 02 29999 05 0075 150</t>
  </si>
  <si>
    <t>Субсидия бюджетам муниципальных районов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</si>
  <si>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2 02 29999 05 0076 151</t>
  </si>
  <si>
    <t>Субсидия бюджетам муниципальных районов области на выполнение расходных обязательств, связанных с погашением кредиторской задолженности, образовавшейся по состоянию на 1 января 2018 года, по уплате начислений на выплаты по оплате труда, налогов, оказанию мер социальной поддержки населения</t>
  </si>
  <si>
    <t>2 02 29999 05 0077 151</t>
  </si>
  <si>
    <r>
      <t xml:space="preserve">Субсидии бюджетам муниципальных районов области на </t>
    </r>
    <r>
      <rPr>
        <b/>
        <sz val="10"/>
        <color theme="1"/>
        <rFont val="Times New Roman"/>
        <family val="1"/>
        <charset val="204"/>
      </rPr>
      <t xml:space="preserve">сохранение достигнутых </t>
    </r>
    <r>
      <rPr>
        <sz val="10"/>
        <color theme="1"/>
        <rFont val="Times New Roman"/>
        <family val="1"/>
        <charset val="204"/>
      </rPr>
      <t xml:space="preserve">показателей повышения </t>
    </r>
    <r>
      <rPr>
        <b/>
        <sz val="10"/>
        <color theme="1"/>
        <rFont val="Times New Roman"/>
        <family val="1"/>
        <charset val="204"/>
      </rPr>
      <t xml:space="preserve">оплаты труда отдельных категорий </t>
    </r>
    <r>
      <rPr>
        <sz val="10"/>
        <color theme="1"/>
        <rFont val="Times New Roman"/>
        <family val="1"/>
        <charset val="204"/>
      </rPr>
      <t>работников бюджетной сферы</t>
    </r>
  </si>
  <si>
    <r>
      <t xml:space="preserve">Субсидии бюджетам муниципальных районов области на проведение </t>
    </r>
    <r>
      <rPr>
        <b/>
        <sz val="10"/>
        <color theme="1"/>
        <rFont val="Times New Roman"/>
        <family val="1"/>
        <charset val="204"/>
      </rPr>
      <t>капитального и текущего ремонтов</t>
    </r>
    <r>
      <rPr>
        <sz val="10"/>
        <color theme="1"/>
        <rFont val="Times New Roman"/>
        <family val="1"/>
        <charset val="204"/>
      </rPr>
      <t xml:space="preserve"> муниципальных образовательных организаций</t>
    </r>
  </si>
  <si>
    <r>
      <t xml:space="preserve">Субсидии бюджетам муниципальных районов области на обеспечение </t>
    </r>
    <r>
      <rPr>
        <b/>
        <sz val="10"/>
        <color theme="1"/>
        <rFont val="Times New Roman"/>
        <family val="1"/>
        <charset val="204"/>
      </rPr>
      <t>капитального ремонта и ремонта автомобильных дорог</t>
    </r>
    <r>
      <rPr>
        <sz val="10"/>
        <color theme="1"/>
        <rFont val="Times New Roman"/>
        <family val="1"/>
        <charset val="204"/>
      </rPr>
      <t xml:space="preserve"> общего пользования местного значения муниципальных районов области за счет средств областного дорожного фонда
</t>
    </r>
  </si>
  <si>
    <t>2 02 29999 05 0099 150</t>
  </si>
  <si>
    <t>2 02 29999 05 0101 150</t>
  </si>
  <si>
    <t>Субсидии бюджетам муниципальных районов на обеспечение жильем молодых семей</t>
  </si>
  <si>
    <r>
      <t xml:space="preserve">Субсидии бюджетам муниципальных районов области на обеспечение условий для функционирования центров образования </t>
    </r>
    <r>
      <rPr>
        <b/>
        <sz val="10"/>
        <color theme="1"/>
        <rFont val="Times New Roman"/>
        <family val="1"/>
        <charset val="204"/>
      </rPr>
      <t>естественно-научной и технологической направленностей</t>
    </r>
    <r>
      <rPr>
        <sz val="10"/>
        <color theme="1"/>
        <rFont val="Times New Roman"/>
        <family val="1"/>
        <charset val="204"/>
      </rPr>
      <t xml:space="preserve"> в общеобразовательных организациях</t>
    </r>
  </si>
  <si>
    <r>
      <t>Субсидии бюджетам муниципальных районов области на обеспечение условий для</t>
    </r>
    <r>
      <rPr>
        <b/>
        <sz val="10"/>
        <color theme="1"/>
        <rFont val="Times New Roman"/>
        <family val="1"/>
        <charset val="204"/>
      </rPr>
      <t xml:space="preserve"> внедрения цифровой образовательной среды</t>
    </r>
    <r>
      <rPr>
        <sz val="10"/>
        <color theme="1"/>
        <rFont val="Times New Roman"/>
        <family val="1"/>
        <charset val="204"/>
      </rPr>
      <t xml:space="preserve">  в общеобразовательных организациях</t>
    </r>
  </si>
  <si>
    <t>Субсидии бюджетам муниципальных районов и городских округов области на обеспечение условий для реализации мероприятий по модернизации школьных систем образования</t>
  </si>
  <si>
    <t>2 02 29999 05 0120 150</t>
  </si>
  <si>
    <t>Субсидии бюджетам муниципальных районов области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Саратовской области</t>
  </si>
  <si>
    <t>2 02 29999 05 0123 150</t>
  </si>
  <si>
    <t xml:space="preserve">Субсидии бюджетам муниципальных районов области на обеспечение условий для оснащения образовательных организаций, реализующих основные общеобразовательные программы, за исключением образовательных программ дошкольного об-разования, образовательные про-граммы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произ-водству и эксплуатации беспилотных авиационных систем </t>
  </si>
  <si>
    <t>2 02 29999 05 0136 150</t>
  </si>
  <si>
    <r>
      <t xml:space="preserve">Субвенции бюджетам муниципальных районов на осуществление </t>
    </r>
    <r>
      <rPr>
        <b/>
        <sz val="10"/>
        <color theme="1"/>
        <rFont val="Times New Roman"/>
        <family val="1"/>
        <charset val="204"/>
      </rPr>
      <t>первичного воинского учета</t>
    </r>
    <r>
      <rPr>
        <sz val="10"/>
        <color theme="1"/>
        <rFont val="Times New Roman"/>
        <family val="1"/>
        <charset val="204"/>
      </rPr>
      <t xml:space="preserve"> на территориях, где отсутствуют военные комиссариаты</t>
    </r>
  </si>
  <si>
    <t>2 02 35118 05 0000 150</t>
  </si>
  <si>
    <r>
      <t xml:space="preserve">Субвенции бюджетам муниципальных районов области на </t>
    </r>
    <r>
      <rPr>
        <b/>
        <sz val="10"/>
        <color theme="1"/>
        <rFont val="Times New Roman"/>
        <family val="1"/>
        <charset val="204"/>
      </rPr>
      <t>финансовое обеспечение</t>
    </r>
    <r>
      <rPr>
        <sz val="10"/>
        <color theme="1"/>
        <rFont val="Times New Roman"/>
        <family val="1"/>
        <charset val="204"/>
      </rPr>
      <t xml:space="preserve"> образовательной деятельности муниципальных общеобразовательных учреждений</t>
    </r>
  </si>
  <si>
    <r>
      <t xml:space="preserve"> 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</t>
    </r>
    <r>
      <rPr>
        <b/>
        <sz val="10"/>
        <color theme="1"/>
        <rFont val="Times New Roman"/>
        <family val="1"/>
        <charset val="204"/>
      </rPr>
      <t>комиссий по делам несовершеннолетних и защите их прав</t>
    </r>
  </si>
  <si>
    <t>Субвенции бюджетам муниципальных районов области на осуществление органами местного самоуправления отдельных  государственных полномочий по санкционированию  финансовыми органами муниципальных образований Саратовской области кассовых выплат получателям средств областного бюджета, областным государственным автономным и бюджетным учреждениям, расположенным на территориях муниципальных образований области</t>
  </si>
  <si>
    <t>2 02 30024 05 0004 151</t>
  </si>
  <si>
    <r>
      <t>Субвенции  бюджетам муниципальных районов области на исполнение государственных полномочий по</t>
    </r>
    <r>
      <rPr>
        <b/>
        <sz val="10"/>
        <color theme="1"/>
        <rFont val="Times New Roman"/>
        <family val="1"/>
        <charset val="204"/>
      </rPr>
      <t xml:space="preserve"> расчету и предоставлению дотаций поселениям</t>
    </r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</si>
  <si>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</t>
    </r>
    <r>
      <rPr>
        <b/>
        <sz val="10"/>
        <color theme="1"/>
        <rFont val="Times New Roman"/>
        <family val="1"/>
        <charset val="204"/>
      </rPr>
      <t>административных комиссий</t>
    </r>
    <r>
      <rPr>
        <sz val="10"/>
        <color theme="1"/>
        <rFont val="Times New Roman"/>
        <family val="1"/>
        <charset val="204"/>
      </rPr>
      <t>, определению перечня должностных лиц, уполномоченных составлять протоколы об административных правонарушениях</t>
    </r>
  </si>
  <si>
    <r>
      <t xml:space="preserve">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</t>
    </r>
    <r>
      <rPr>
        <b/>
        <sz val="10"/>
        <color theme="1"/>
        <rFont val="Times New Roman"/>
        <family val="1"/>
        <charset val="204"/>
      </rPr>
      <t>по опеке и попечительству в отношении несовершеннолетних</t>
    </r>
    <r>
      <rPr>
        <sz val="10"/>
        <color theme="1"/>
        <rFont val="Times New Roman"/>
        <family val="1"/>
        <charset val="204"/>
      </rPr>
      <t xml:space="preserve">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  </r>
  </si>
  <si>
    <r>
      <t xml:space="preserve">Субвенции бюджетам муниципальных районов области на осуществление органами местного самоуправления  государственных полномочий по </t>
    </r>
    <r>
      <rPr>
        <b/>
        <u/>
        <sz val="10"/>
        <color theme="1"/>
        <rFont val="Times New Roman"/>
        <family val="1"/>
        <charset val="204"/>
      </rPr>
      <t xml:space="preserve">организации </t>
    </r>
    <r>
      <rPr>
        <b/>
        <sz val="10"/>
        <color theme="1"/>
        <rFont val="Times New Roman"/>
        <family val="1"/>
        <charset val="204"/>
      </rPr>
      <t>предоставления гражданам субсидий на оплату жилого помещения и коммунальных услуг</t>
    </r>
  </si>
  <si>
    <r>
      <t>Субвенции бюджетам муниципальных районов области на осуществление органами местного самоуправления отдельных государственных полномочий</t>
    </r>
    <r>
      <rPr>
        <i/>
        <sz val="10"/>
        <color theme="1"/>
        <rFont val="Times New Roman"/>
        <family val="1"/>
        <charset val="204"/>
      </rPr>
      <t xml:space="preserve"> по осуществлению деятельности </t>
    </r>
    <r>
      <rPr>
        <sz val="10"/>
        <color theme="1"/>
        <rFont val="Times New Roman"/>
        <family val="1"/>
        <charset val="204"/>
      </rPr>
      <t>по</t>
    </r>
    <r>
      <rPr>
        <b/>
        <sz val="10"/>
        <color theme="1"/>
        <rFont val="Times New Roman"/>
        <family val="1"/>
        <charset val="204"/>
      </rPr>
      <t xml:space="preserve"> опеке и попечительству в отношении совершеннолетних граждан</t>
    </r>
  </si>
  <si>
    <t>2 02 30024 05 0011 150</t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</si>
  <si>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 </t>
    </r>
    <r>
      <rPr>
        <u/>
        <sz val="10"/>
        <color theme="1"/>
        <rFont val="Times New Roman"/>
        <family val="1"/>
        <charset val="204"/>
      </rPr>
      <t xml:space="preserve">организации </t>
    </r>
    <r>
      <rPr>
        <sz val="10"/>
        <color theme="1"/>
        <rFont val="Times New Roman"/>
        <family val="1"/>
        <charset val="204"/>
      </rPr>
      <t xml:space="preserve">предоставления </t>
    </r>
    <r>
      <rPr>
        <b/>
        <sz val="10"/>
        <color theme="1"/>
        <rFont val="Times New Roman"/>
        <family val="1"/>
        <charset val="204"/>
      </rPr>
      <t>компенсации родительской платы</t>
    </r>
    <r>
      <rPr>
        <sz val="10"/>
        <color theme="1"/>
        <rFont val="Times New Roman"/>
        <family val="1"/>
        <charset val="204"/>
      </rPr>
      <t xml:space="preserve"> за присмотр и уход за детьми в образовательных организациях, реализующих основную общеобразовательную программу дошкольного образования </t>
    </r>
  </si>
  <si>
    <r>
      <t xml:space="preserve">Субвенции бюджетам муниципальных районов области на  </t>
    </r>
    <r>
      <rPr>
        <b/>
        <sz val="10"/>
        <color theme="1"/>
        <rFont val="Times New Roman"/>
        <family val="1"/>
        <charset val="204"/>
      </rPr>
      <t>компенсацию  родительской платы</t>
    </r>
    <r>
      <rPr>
        <sz val="10"/>
        <color theme="1"/>
        <rFont val="Times New Roman"/>
        <family val="1"/>
        <charset val="204"/>
      </rPr>
      <t xml:space="preserve"> за присмотр и уход за детьми в образовательных организациях, реализующих основную общеобразовательную программу дошкольного образования</t>
    </r>
  </si>
  <si>
    <r>
  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по </t>
    </r>
    <r>
      <rPr>
        <b/>
        <sz val="10"/>
        <color theme="1"/>
        <rFont val="Times New Roman"/>
        <family val="1"/>
        <charset val="204"/>
      </rPr>
      <t>государственному управлению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охраной труда</t>
    </r>
  </si>
  <si>
    <t>2 02 30024 05 0015 150</t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</si>
  <si>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предоставлению гражданам </t>
    </r>
    <r>
      <rPr>
        <b/>
        <sz val="10"/>
        <color theme="1"/>
        <rFont val="Times New Roman"/>
        <family val="1"/>
        <charset val="204"/>
      </rPr>
      <t>субсидий на оплату жилого помещения</t>
    </r>
    <r>
      <rPr>
        <sz val="10"/>
        <color theme="1"/>
        <rFont val="Times New Roman"/>
        <family val="1"/>
        <charset val="204"/>
      </rPr>
      <t xml:space="preserve"> и коммунальных услуг</t>
    </r>
  </si>
  <si>
    <r>
      <t>Субвенции бюджетам муниципальных районов области н</t>
    </r>
    <r>
      <rPr>
        <b/>
        <sz val="10"/>
        <color theme="1"/>
        <rFont val="Times New Roman"/>
        <family val="1"/>
        <charset val="204"/>
      </rPr>
      <t>а  предоставление питания</t>
    </r>
    <r>
      <rPr>
        <sz val="10"/>
        <color theme="1"/>
        <rFont val="Times New Roman"/>
        <family val="1"/>
        <charset val="204"/>
      </rPr>
      <t xml:space="preserve">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  </r>
  </si>
  <si>
    <r>
      <t xml:space="preserve">Субвенции бюджетам муниципальных районов области на  </t>
    </r>
    <r>
      <rPr>
        <b/>
        <sz val="10"/>
        <color theme="1"/>
        <rFont val="Times New Roman"/>
        <family val="1"/>
        <charset val="204"/>
      </rPr>
      <t xml:space="preserve">частичное финансирование </t>
    </r>
    <r>
      <rPr>
        <sz val="10"/>
        <color theme="1"/>
        <rFont val="Times New Roman"/>
        <family val="1"/>
        <charset val="204"/>
      </rPr>
      <t>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  </r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</si>
  <si>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</t>
    </r>
    <r>
      <rPr>
        <b/>
        <sz val="10"/>
        <color theme="1"/>
        <rFont val="Times New Roman"/>
        <family val="1"/>
        <charset val="204"/>
      </rPr>
      <t>организации предоставления питания</t>
    </r>
    <r>
      <rPr>
        <sz val="10"/>
        <color theme="1"/>
        <rFont val="Times New Roman"/>
        <family val="1"/>
        <charset val="204"/>
      </rPr>
      <t xml:space="preserve">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  </r>
  </si>
  <si>
    <r>
      <t xml:space="preserve">Субвенции бюджетам муниципальных районов области на </t>
    </r>
    <r>
      <rPr>
        <b/>
        <sz val="10"/>
        <color theme="1"/>
        <rFont val="Times New Roman"/>
        <family val="1"/>
        <charset val="204"/>
      </rPr>
      <t xml:space="preserve">финансовое обеспечение </t>
    </r>
    <r>
      <rPr>
        <sz val="10"/>
        <color theme="1"/>
        <rFont val="Times New Roman"/>
        <family val="1"/>
        <charset val="204"/>
      </rPr>
      <t xml:space="preserve">образовательной деятельности муниципальных </t>
    </r>
    <r>
      <rPr>
        <b/>
        <sz val="10"/>
        <color theme="1"/>
        <rFont val="Times New Roman"/>
        <family val="1"/>
        <charset val="204"/>
      </rPr>
      <t xml:space="preserve">дошкольных </t>
    </r>
    <r>
      <rPr>
        <sz val="10"/>
        <color theme="1"/>
        <rFont val="Times New Roman"/>
        <family val="1"/>
        <charset val="204"/>
      </rPr>
      <t>образовательных организаций</t>
    </r>
  </si>
  <si>
    <t>Субвенции бюджетам муниципальных районов на осуществление органами местного самоуправления отдельных государственных полномочий 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</si>
  <si>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2 02 30024 05 0038 151</t>
  </si>
  <si>
    <r>
  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</t>
    </r>
    <r>
      <rPr>
        <b/>
        <sz val="10"/>
        <color theme="1"/>
        <rFont val="Times New Roman"/>
        <family val="1"/>
        <charset val="204"/>
      </rPr>
      <t xml:space="preserve">на организацию </t>
    </r>
    <r>
      <rPr>
        <sz val="10"/>
        <color theme="1"/>
        <rFont val="Times New Roman"/>
        <family val="1"/>
        <charset val="204"/>
      </rPr>
      <t>проведения мероприятий</t>
    </r>
    <r>
      <rPr>
        <b/>
        <sz val="10"/>
        <color theme="1"/>
        <rFont val="Times New Roman"/>
        <family val="1"/>
        <charset val="204"/>
      </rPr>
      <t xml:space="preserve"> по отлову и содержанию безнадзорных животных</t>
    </r>
  </si>
  <si>
    <t>2 02 30024 05 0039 150</t>
  </si>
  <si>
    <r>
      <t>Субвенции бюджетам муниципальных районов области на  проведение мероприятий</t>
    </r>
    <r>
      <rPr>
        <b/>
        <sz val="10"/>
        <color theme="1"/>
        <rFont val="Times New Roman"/>
        <family val="1"/>
        <charset val="204"/>
      </rPr>
      <t xml:space="preserve"> по отлову и содержанию безнадзорных животных</t>
    </r>
  </si>
  <si>
    <t>2 02 30024 05 0040 150</t>
  </si>
  <si>
    <r>
      <t xml:space="preserve">Субвенции бюджетам муниципальных районов области на обеспечение служебными жилыми помещениями </t>
    </r>
    <r>
      <rPr>
        <b/>
        <sz val="10"/>
        <color theme="1"/>
        <rFont val="Times New Roman"/>
        <family val="1"/>
        <charset val="204"/>
      </rPr>
      <t>медицинских работников</t>
    </r>
    <r>
      <rPr>
        <sz val="10"/>
        <color theme="1"/>
        <rFont val="Times New Roman"/>
        <family val="1"/>
        <charset val="204"/>
      </rPr>
      <t xml:space="preserve"> (в рамках достижения соответствующих задач федерального проекта)</t>
    </r>
  </si>
  <si>
    <t>2 02 30024 05 0041 150</t>
  </si>
  <si>
    <r>
      <t xml:space="preserve">Субвенции бюджетам муниципальных районов области </t>
    </r>
    <r>
      <rPr>
        <b/>
        <sz val="10"/>
        <color theme="1"/>
        <rFont val="Times New Roman"/>
        <family val="1"/>
        <charset val="204"/>
      </rPr>
      <t xml:space="preserve">на осуществление </t>
    </r>
    <r>
      <rPr>
        <sz val="10"/>
        <color theme="1"/>
        <rFont val="Times New Roman"/>
        <family val="1"/>
        <charset val="204"/>
      </rPr>
      <t xml:space="preserve">переданных органам местного самоуправления области государственных полномочий по обеспечению жилыми помещениями </t>
    </r>
    <r>
      <rPr>
        <b/>
        <sz val="10"/>
        <color theme="1"/>
        <rFont val="Times New Roman"/>
        <family val="1"/>
        <charset val="204"/>
      </rPr>
      <t xml:space="preserve">медицинских работников </t>
    </r>
    <r>
      <rPr>
        <sz val="10"/>
        <color theme="1"/>
        <rFont val="Times New Roman"/>
        <family val="1"/>
        <charset val="204"/>
      </rPr>
      <t>(в рамках достижения соответствующих задач федерального проекта)</t>
    </r>
  </si>
  <si>
    <t>2 02 30024 05 0042 150</t>
  </si>
  <si>
    <r>
  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</t>
    </r>
    <r>
      <rPr>
        <b/>
        <sz val="10"/>
        <color theme="1"/>
        <rFont val="Times New Roman"/>
        <family val="1"/>
        <charset val="204"/>
      </rPr>
      <t>по организации проведения мероприятий при осуществлении деятельности по обращению с животными без владельцев</t>
    </r>
  </si>
  <si>
    <r>
      <t>Субвенции бюджетам муниципальных районов области н</t>
    </r>
    <r>
      <rPr>
        <b/>
        <sz val="10"/>
        <color theme="1"/>
        <rFont val="Times New Roman"/>
        <family val="1"/>
        <charset val="204"/>
      </rPr>
      <t>а  компенсацию стоимости горячего питания</t>
    </r>
    <r>
      <rPr>
        <sz val="10"/>
        <color theme="1"/>
        <rFont val="Times New Roman"/>
        <family val="1"/>
        <charset val="204"/>
      </rPr>
      <t xml:space="preserve"> родителям (законным представителям) обучающихся по образовательным программам начального общего образования на дому детей 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</t>
    </r>
  </si>
  <si>
    <r>
      <t xml:space="preserve">Субвенции бюджетам муниципальных районов на осуществление полномочий по составлению (изменению) </t>
    </r>
    <r>
      <rPr>
        <b/>
        <sz val="10"/>
        <color theme="1"/>
        <rFont val="Times New Roman"/>
        <family val="1"/>
        <charset val="204"/>
      </rPr>
      <t>списков кандидатов в присяжные заседатели</t>
    </r>
    <r>
      <rPr>
        <sz val="10"/>
        <color theme="1"/>
        <rFont val="Times New Roman"/>
        <family val="1"/>
        <charset val="204"/>
      </rPr>
      <t xml:space="preserve"> федеральных судов общей юрисдикции в Российской Федерации
</t>
    </r>
  </si>
  <si>
    <r>
      <t xml:space="preserve">Субвенции бюджетам муниципальных районов на ежемесячное денежное вознаграждение за </t>
    </r>
    <r>
      <rPr>
        <b/>
        <sz val="10"/>
        <color theme="1"/>
        <rFont val="Times New Roman"/>
        <family val="1"/>
        <charset val="204"/>
      </rPr>
      <t>классное руководство</t>
    </r>
  </si>
  <si>
    <t>Субвенции бюджетам муниципальных районов на проведение Всероссийской переписи населения 2020 года</t>
  </si>
  <si>
    <t>2 02 35469 05 0000 150</t>
  </si>
  <si>
    <t>Межбюджетные трансферты, передаваемые бюджетам муниципальных районов области на создание виртуальных концертных залов</t>
  </si>
  <si>
    <t>2 02 45453 05 0000 150</t>
  </si>
  <si>
    <r>
      <t xml:space="preserve">Межбюджетные трансферты, передаваемые бюджетам муниципальных районов области на создание </t>
    </r>
    <r>
      <rPr>
        <b/>
        <sz val="10"/>
        <color theme="1"/>
        <rFont val="Times New Roman"/>
        <family val="1"/>
        <charset val="204"/>
      </rPr>
      <t>модельных муниципальных библиотек</t>
    </r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</si>
  <si>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</si>
  <si>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2 02 45050 05 0000 150</t>
  </si>
  <si>
    <r>
      <t xml:space="preserve">Межбюджетные трансферты, передаваемые бюджетам муниципальных районов области на размещение социально значимой информации в </t>
    </r>
    <r>
      <rPr>
        <b/>
        <sz val="10"/>
        <color theme="1"/>
        <rFont val="Times New Roman"/>
        <family val="1"/>
        <charset val="204"/>
      </rPr>
      <t>печатных средствах массовой информации</t>
    </r>
    <r>
      <rPr>
        <sz val="10"/>
        <color theme="1"/>
        <rFont val="Times New Roman"/>
        <family val="1"/>
        <charset val="204"/>
      </rPr>
      <t>, учрежденных органами местного самоуправления</t>
    </r>
  </si>
  <si>
    <r>
      <t xml:space="preserve">Межбюджетные трансферты, передаваемые бюджетам муниципальных районов области на оснащение и укрепление </t>
    </r>
    <r>
      <rPr>
        <b/>
        <sz val="10"/>
        <color theme="1"/>
        <rFont val="Times New Roman"/>
        <family val="1"/>
        <charset val="204"/>
      </rPr>
      <t>материально-технической</t>
    </r>
    <r>
      <rPr>
        <sz val="10"/>
        <color theme="1"/>
        <rFont val="Times New Roman"/>
        <family val="1"/>
        <charset val="204"/>
      </rPr>
      <t xml:space="preserve"> базы образовательных организаций</t>
    </r>
  </si>
  <si>
    <r>
      <t xml:space="preserve">Межбюджетные трансферты, передаваемые бюджетам муниципальных районов области на проведение капитального и текущего ремонта, техническое оснащение муниципальных учреждений </t>
    </r>
    <r>
      <rPr>
        <b/>
        <sz val="10"/>
        <color theme="1"/>
        <rFont val="Times New Roman"/>
        <family val="1"/>
        <charset val="204"/>
      </rPr>
      <t>культурно-досугового типа</t>
    </r>
  </si>
  <si>
    <t>Межбюджетные трансферты, передаваемые бюджетам муниципальных районов области за достижение показателей деятельности</t>
  </si>
  <si>
    <t>2 02 49999 05 0080 150</t>
  </si>
  <si>
    <t>Межбюджетные трансферты, передаваемые бюджетам муниципальных районов области на укрепление материально-технической базы и оснащение музеев боевой славы в муниципальных образовательных организациях</t>
  </si>
  <si>
    <t>2 02 49999 05 0110 150</t>
  </si>
  <si>
    <t>Межбюджетные трансферты, передаваемые бюджетам муниципальных районов области на обеспечение дорожно-эксплуатационной техникой муниципальных районов и городских округов области</t>
  </si>
  <si>
    <t>2 02 49999 05 0117 150</t>
  </si>
  <si>
    <t>Межбюджетные трансферты, передаваемые бюджетам муниципальных районов области на финансовое обеспечение расходов за присмотр и уход за детьми дошкольного возраста из многодетных семей в муниципальных образовательных организациях, реализующих образовательную программу дошкольного образования</t>
  </si>
  <si>
    <t>2 02 49999 05 0119 150</t>
  </si>
  <si>
    <t>Межбюджетные трансферты, передаваемые бюджетам муниципальных районов области на поощрительные выплаты водителям школьных автобусов муниципальных общеобразовательных организаций</t>
  </si>
  <si>
    <t>2 02 49999 05 0131 150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</si>
  <si>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</si>
  <si>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>2 18 00000 00 0000 000</t>
  </si>
  <si>
    <t xml:space="preserve">Доходы бюджетов муниципальных районов от возврата бюджетными учреждениями остатков субсидий прошлых лет
</t>
  </si>
  <si>
    <t>2  18 05010 05 0000 150</t>
  </si>
  <si>
    <t xml:space="preserve">Доходы бюджетов муниципальных районов от возвратаАВТОНОМНЫМИ организациями остатков субсидий прошлых лет
</t>
  </si>
  <si>
    <t>2 18 05020 05 0000 150</t>
  </si>
  <si>
    <t xml:space="preserve">Доходы бюджетов муниципальных районов от возврата иными организациями остатков субсидий прошлых лет
</t>
  </si>
  <si>
    <t>2 18 05030 05 0000 150</t>
  </si>
  <si>
    <t xml:space="preserve">ВОЗВРАТ ОСТАТКОВ СУБСИДИЙ, СУБВЕНЦИЙ И ИНЫХ МЕЖБЮДЖЕТНЫХ ТРАНСФЕРТОВ, ИМЕЮЩИХ ЦЕЛЕВОЕ НАЗНАЧЕНИЕ, ПРОШЛЫХ ЛЕТ
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</si>
  <si>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</si>
  <si>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</si>
  <si>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2 19 60000 00 0000 000</t>
  </si>
  <si>
    <t>2 19 60010 05 0000 150</t>
  </si>
  <si>
    <t>Перечисление для осуществления возврата из бюджета</t>
  </si>
  <si>
    <r>
      <t xml:space="preserve">2 02 45454 05 </t>
    </r>
    <r>
      <rPr>
        <u/>
        <sz val="10"/>
        <color theme="1"/>
        <rFont val="Times New Roman"/>
        <family val="1"/>
        <charset val="204"/>
      </rPr>
      <t>0000</t>
    </r>
    <r>
      <rPr>
        <sz val="10"/>
        <color theme="1"/>
        <rFont val="Times New Roman"/>
        <family val="1"/>
        <charset val="204"/>
      </rPr>
      <t xml:space="preserve"> 150</t>
    </r>
  </si>
  <si>
    <t>Оценка ожидаемого исполнения бюджета Пугачевского муниципального района                                   за 2024 год</t>
  </si>
  <si>
    <t>Бюджетные назначения на 2024 год</t>
  </si>
  <si>
    <t>Ожидаемое исполнение за 2024 год</t>
  </si>
  <si>
    <t>Оценка ожидаемого исполнения бюджета Пугачевского муниципального района                                                                        за 2024 год</t>
  </si>
  <si>
    <t>Водные ресурсы</t>
  </si>
  <si>
    <t>Испол-нение, в %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</si>
  <si>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</si>
  <si>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1 14 06300 00 0000 000</t>
  </si>
  <si>
    <t>2 02 00000 00 0000 000</t>
  </si>
  <si>
    <r>
      <t xml:space="preserve">Межбюджетные трансферты, передаваемые бюджетам муниципальных районов области на осуществление мероприятий  в области </t>
    </r>
    <r>
      <rPr>
        <b/>
        <sz val="9"/>
        <color theme="1"/>
        <rFont val="Times New Roman"/>
        <family val="1"/>
        <charset val="204"/>
      </rPr>
      <t>энергосбережения и повышения энергетической эффективности</t>
    </r>
    <r>
      <rPr>
        <sz val="9"/>
        <color theme="1"/>
        <rFont val="Times New Roman"/>
        <family val="1"/>
        <charset val="204"/>
      </rPr>
      <t xml:space="preserve">
</t>
    </r>
  </si>
  <si>
    <t>2 02 49999 05 0020 150</t>
  </si>
  <si>
    <t>Межбюджетные трансферты, передаваемые бюджетам муниципальных районов области на содействие в уточнении сведений о границах населенных пунктов и территориальных зон в Едином государственном реестре недвижимости</t>
  </si>
  <si>
    <t>2 02 49999 05 0026 150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</si>
</sst>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#,##0.0"/>
    <numFmt numFmtId="166" formatCode="0000"/>
    <numFmt numFmtId="167" formatCode="00"/>
    <numFmt numFmtId="168" formatCode="000"/>
    <numFmt numFmtId="169" formatCode="#,##0.00;[Red]\-#,##0.00;0.00"/>
    <numFmt numFmtId="170" formatCode="#,##0.0;[Red]\-#,##0.0;0.0"/>
    <numFmt numFmtId="171" formatCode="0.0"/>
    <numFmt numFmtId="172" formatCode="#,##0.0;[Red]\-#,##0.0"/>
    <numFmt numFmtId="173" formatCode="0.0%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0"/>
      <color theme="9" tint="-0.499984740745262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1" fillId="0" borderId="0"/>
    <xf numFmtId="0" fontId="21" fillId="0" borderId="0"/>
    <xf numFmtId="0" fontId="22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0" fontId="21" fillId="0" borderId="0"/>
    <xf numFmtId="0" fontId="21" fillId="0" borderId="0"/>
  </cellStyleXfs>
  <cellXfs count="140">
    <xf numFmtId="0" fontId="0" fillId="0" borderId="0" xfId="0"/>
    <xf numFmtId="0" fontId="19" fillId="0" borderId="0" xfId="0" applyFont="1"/>
    <xf numFmtId="0" fontId="23" fillId="24" borderId="10" xfId="0" applyFont="1" applyFill="1" applyBorder="1" applyAlignment="1">
      <alignment vertical="top" wrapText="1"/>
    </xf>
    <xf numFmtId="0" fontId="20" fillId="0" borderId="0" xfId="0" applyFont="1"/>
    <xf numFmtId="0" fontId="23" fillId="24" borderId="0" xfId="0" applyFont="1" applyFill="1" applyAlignment="1">
      <alignment horizontal="center" vertical="top" wrapText="1"/>
    </xf>
    <xf numFmtId="0" fontId="23" fillId="24" borderId="0" xfId="0" applyFont="1" applyFill="1" applyAlignment="1">
      <alignment vertical="top" wrapText="1"/>
    </xf>
    <xf numFmtId="0" fontId="24" fillId="24" borderId="0" xfId="0" applyFont="1" applyFill="1" applyAlignment="1">
      <alignment vertical="top"/>
    </xf>
    <xf numFmtId="165" fontId="23" fillId="24" borderId="11" xfId="0" applyNumberFormat="1" applyFont="1" applyFill="1" applyBorder="1" applyAlignment="1">
      <alignment vertical="top" wrapText="1"/>
    </xf>
    <xf numFmtId="0" fontId="19" fillId="0" borderId="0" xfId="36" applyFont="1" applyProtection="1">
      <protection hidden="1"/>
    </xf>
    <xf numFmtId="0" fontId="19" fillId="0" borderId="0" xfId="36" applyFont="1"/>
    <xf numFmtId="0" fontId="19" fillId="0" borderId="0" xfId="36" applyFont="1" applyAlignment="1" applyProtection="1">
      <alignment horizontal="centerContinuous"/>
      <protection hidden="1"/>
    </xf>
    <xf numFmtId="0" fontId="19" fillId="0" borderId="13" xfId="36" applyFont="1" applyBorder="1" applyAlignment="1" applyProtection="1">
      <alignment horizontal="right"/>
      <protection hidden="1"/>
    </xf>
    <xf numFmtId="0" fontId="26" fillId="0" borderId="13" xfId="36" applyFont="1" applyBorder="1" applyAlignment="1" applyProtection="1">
      <alignment horizontal="center" vertical="center"/>
      <protection hidden="1"/>
    </xf>
    <xf numFmtId="0" fontId="26" fillId="0" borderId="10" xfId="36" applyFont="1" applyBorder="1" applyAlignment="1" applyProtection="1">
      <alignment horizontal="center" vertical="center" wrapText="1"/>
      <protection hidden="1"/>
    </xf>
    <xf numFmtId="0" fontId="26" fillId="0" borderId="11" xfId="36" applyFont="1" applyBorder="1" applyAlignment="1" applyProtection="1">
      <alignment horizontal="center" vertical="center" wrapText="1"/>
      <protection hidden="1"/>
    </xf>
    <xf numFmtId="0" fontId="26" fillId="0" borderId="14" xfId="36" applyFont="1" applyBorder="1" applyAlignment="1" applyProtection="1">
      <alignment horizontal="center" vertical="center" wrapText="1"/>
      <protection hidden="1"/>
    </xf>
    <xf numFmtId="0" fontId="26" fillId="0" borderId="17" xfId="36" applyFont="1" applyBorder="1" applyAlignment="1" applyProtection="1">
      <alignment horizontal="center" vertical="center"/>
      <protection hidden="1"/>
    </xf>
    <xf numFmtId="0" fontId="26" fillId="0" borderId="14" xfId="36" applyFont="1" applyBorder="1" applyAlignment="1" applyProtection="1">
      <alignment horizontal="center" vertical="center"/>
      <protection hidden="1"/>
    </xf>
    <xf numFmtId="0" fontId="26" fillId="0" borderId="18" xfId="36" applyFont="1" applyBorder="1" applyAlignment="1" applyProtection="1">
      <alignment horizontal="center" vertical="center" wrapText="1"/>
      <protection hidden="1"/>
    </xf>
    <xf numFmtId="0" fontId="26" fillId="0" borderId="10" xfId="36" applyFont="1" applyBorder="1" applyAlignment="1" applyProtection="1">
      <alignment horizontal="center"/>
      <protection hidden="1"/>
    </xf>
    <xf numFmtId="167" fontId="30" fillId="0" borderId="10" xfId="36" applyNumberFormat="1" applyFont="1" applyBorder="1" applyAlignment="1" applyProtection="1">
      <alignment horizontal="center"/>
      <protection hidden="1"/>
    </xf>
    <xf numFmtId="168" fontId="30" fillId="0" borderId="10" xfId="36" applyNumberFormat="1" applyFont="1" applyBorder="1" applyProtection="1">
      <protection hidden="1"/>
    </xf>
    <xf numFmtId="169" fontId="30" fillId="0" borderId="10" xfId="36" applyNumberFormat="1" applyFont="1" applyBorder="1" applyProtection="1">
      <protection hidden="1"/>
    </xf>
    <xf numFmtId="170" fontId="30" fillId="0" borderId="10" xfId="36" applyNumberFormat="1" applyFont="1" applyBorder="1" applyProtection="1">
      <protection hidden="1"/>
    </xf>
    <xf numFmtId="171" fontId="19" fillId="0" borderId="10" xfId="36" applyNumberFormat="1" applyFont="1" applyBorder="1" applyProtection="1">
      <protection hidden="1"/>
    </xf>
    <xf numFmtId="167" fontId="31" fillId="0" borderId="10" xfId="36" applyNumberFormat="1" applyFont="1" applyBorder="1" applyAlignment="1" applyProtection="1">
      <alignment horizontal="center"/>
      <protection hidden="1"/>
    </xf>
    <xf numFmtId="169" fontId="31" fillId="0" borderId="10" xfId="36" applyNumberFormat="1" applyFont="1" applyBorder="1" applyProtection="1">
      <protection hidden="1"/>
    </xf>
    <xf numFmtId="170" fontId="31" fillId="0" borderId="10" xfId="36" applyNumberFormat="1" applyFont="1" applyBorder="1" applyProtection="1">
      <protection hidden="1"/>
    </xf>
    <xf numFmtId="166" fontId="30" fillId="0" borderId="10" xfId="36" applyNumberFormat="1" applyFont="1" applyBorder="1" applyAlignment="1" applyProtection="1">
      <alignment wrapText="1"/>
      <protection hidden="1"/>
    </xf>
    <xf numFmtId="0" fontId="31" fillId="0" borderId="10" xfId="36" applyFont="1" applyBorder="1" applyProtection="1">
      <protection hidden="1"/>
    </xf>
    <xf numFmtId="40" fontId="31" fillId="0" borderId="10" xfId="36" applyNumberFormat="1" applyFont="1" applyBorder="1" applyProtection="1">
      <protection hidden="1"/>
    </xf>
    <xf numFmtId="172" fontId="31" fillId="0" borderId="10" xfId="36" applyNumberFormat="1" applyFont="1" applyBorder="1" applyProtection="1">
      <protection hidden="1"/>
    </xf>
    <xf numFmtId="171" fontId="26" fillId="0" borderId="10" xfId="36" applyNumberFormat="1" applyFont="1" applyBorder="1" applyProtection="1">
      <protection hidden="1"/>
    </xf>
    <xf numFmtId="0" fontId="26" fillId="0" borderId="0" xfId="36" applyFont="1" applyProtection="1">
      <protection hidden="1"/>
    </xf>
    <xf numFmtId="0" fontId="26" fillId="0" borderId="0" xfId="36" applyFont="1"/>
    <xf numFmtId="0" fontId="30" fillId="0" borderId="0" xfId="36" applyFont="1" applyProtection="1">
      <protection hidden="1"/>
    </xf>
    <xf numFmtId="0" fontId="30" fillId="0" borderId="0" xfId="36" applyFont="1"/>
    <xf numFmtId="0" fontId="32" fillId="0" borderId="0" xfId="36" applyFont="1" applyAlignment="1" applyProtection="1">
      <alignment wrapText="1"/>
      <protection hidden="1"/>
    </xf>
    <xf numFmtId="0" fontId="33" fillId="0" borderId="0" xfId="36" applyFont="1" applyProtection="1">
      <protection hidden="1"/>
    </xf>
    <xf numFmtId="0" fontId="29" fillId="0" borderId="0" xfId="36" applyFont="1" applyProtection="1">
      <protection hidden="1"/>
    </xf>
    <xf numFmtId="0" fontId="29" fillId="0" borderId="0" xfId="36" applyFont="1"/>
    <xf numFmtId="0" fontId="34" fillId="0" borderId="0" xfId="36" applyFont="1" applyAlignment="1" applyProtection="1">
      <alignment horizontal="centerContinuous"/>
      <protection hidden="1"/>
    </xf>
    <xf numFmtId="0" fontId="35" fillId="0" borderId="0" xfId="36" applyFont="1" applyAlignment="1" applyProtection="1">
      <alignment horizontal="centerContinuous"/>
      <protection hidden="1"/>
    </xf>
    <xf numFmtId="0" fontId="35" fillId="0" borderId="0" xfId="36" applyFont="1" applyAlignment="1" applyProtection="1">
      <alignment horizontal="center"/>
      <protection hidden="1"/>
    </xf>
    <xf numFmtId="0" fontId="20" fillId="0" borderId="0" xfId="36" applyFont="1" applyProtection="1">
      <protection hidden="1"/>
    </xf>
    <xf numFmtId="0" fontId="20" fillId="0" borderId="0" xfId="36" applyFont="1"/>
    <xf numFmtId="0" fontId="31" fillId="0" borderId="0" xfId="36" applyFont="1" applyAlignment="1" applyProtection="1">
      <alignment horizontal="centerContinuous"/>
      <protection hidden="1"/>
    </xf>
    <xf numFmtId="0" fontId="30" fillId="0" borderId="20" xfId="36" applyFont="1" applyBorder="1" applyProtection="1">
      <protection hidden="1"/>
    </xf>
    <xf numFmtId="0" fontId="36" fillId="0" borderId="0" xfId="36" applyFont="1" applyAlignment="1" applyProtection="1">
      <alignment horizontal="right"/>
      <protection hidden="1"/>
    </xf>
    <xf numFmtId="0" fontId="19" fillId="0" borderId="0" xfId="36" applyFont="1" applyAlignment="1" applyProtection="1">
      <alignment horizontal="left" vertical="center"/>
      <protection hidden="1"/>
    </xf>
    <xf numFmtId="0" fontId="37" fillId="0" borderId="21" xfId="36" applyFont="1" applyBorder="1" applyAlignment="1" applyProtection="1">
      <alignment horizontal="center" vertical="center" wrapText="1"/>
      <protection hidden="1"/>
    </xf>
    <xf numFmtId="0" fontId="37" fillId="0" borderId="22" xfId="36" applyFont="1" applyBorder="1" applyAlignment="1" applyProtection="1">
      <alignment horizontal="center" vertical="center" wrapText="1"/>
      <protection hidden="1"/>
    </xf>
    <xf numFmtId="0" fontId="30" fillId="0" borderId="23" xfId="36" applyFont="1" applyBorder="1" applyProtection="1">
      <protection hidden="1"/>
    </xf>
    <xf numFmtId="0" fontId="30" fillId="0" borderId="24" xfId="36" applyFont="1" applyBorder="1" applyProtection="1">
      <protection hidden="1"/>
    </xf>
    <xf numFmtId="0" fontId="30" fillId="0" borderId="25" xfId="36" applyFont="1" applyBorder="1" applyProtection="1">
      <protection hidden="1"/>
    </xf>
    <xf numFmtId="0" fontId="36" fillId="0" borderId="0" xfId="36" applyFont="1" applyAlignment="1" applyProtection="1">
      <alignment horizontal="center"/>
      <protection hidden="1"/>
    </xf>
    <xf numFmtId="0" fontId="36" fillId="0" borderId="23" xfId="36" applyFont="1" applyBorder="1" applyAlignment="1" applyProtection="1">
      <alignment horizontal="center"/>
      <protection hidden="1"/>
    </xf>
    <xf numFmtId="0" fontId="36" fillId="0" borderId="24" xfId="36" applyFont="1" applyBorder="1" applyAlignment="1" applyProtection="1">
      <alignment horizontal="center"/>
      <protection hidden="1"/>
    </xf>
    <xf numFmtId="0" fontId="36" fillId="0" borderId="25" xfId="36" applyFont="1" applyBorder="1" applyAlignment="1" applyProtection="1">
      <alignment horizontal="center"/>
      <protection hidden="1"/>
    </xf>
    <xf numFmtId="0" fontId="35" fillId="0" borderId="12" xfId="36" applyFont="1" applyBorder="1" applyAlignment="1" applyProtection="1">
      <alignment horizontal="center" vertical="center" wrapText="1"/>
      <protection hidden="1"/>
    </xf>
    <xf numFmtId="0" fontId="20" fillId="0" borderId="0" xfId="36" applyFont="1" applyAlignment="1" applyProtection="1">
      <alignment horizontal="center"/>
      <protection hidden="1"/>
    </xf>
    <xf numFmtId="0" fontId="35" fillId="0" borderId="10" xfId="36" applyFont="1" applyBorder="1" applyAlignment="1" applyProtection="1">
      <alignment horizontal="center"/>
      <protection hidden="1"/>
    </xf>
    <xf numFmtId="0" fontId="36" fillId="0" borderId="0" xfId="36" applyFont="1" applyAlignment="1">
      <alignment horizontal="center"/>
    </xf>
    <xf numFmtId="0" fontId="35" fillId="0" borderId="10" xfId="36" applyFont="1" applyBorder="1" applyAlignment="1" applyProtection="1">
      <alignment wrapText="1"/>
      <protection hidden="1"/>
    </xf>
    <xf numFmtId="165" fontId="35" fillId="0" borderId="10" xfId="36" applyNumberFormat="1" applyFont="1" applyBorder="1" applyAlignment="1" applyProtection="1">
      <alignment horizontal="right"/>
      <protection hidden="1"/>
    </xf>
    <xf numFmtId="0" fontId="32" fillId="0" borderId="26" xfId="36" applyFont="1" applyBorder="1" applyAlignment="1" applyProtection="1">
      <alignment wrapText="1"/>
      <protection hidden="1"/>
    </xf>
    <xf numFmtId="0" fontId="32" fillId="0" borderId="27" xfId="36" applyFont="1" applyBorder="1" applyAlignment="1" applyProtection="1">
      <alignment wrapText="1"/>
      <protection hidden="1"/>
    </xf>
    <xf numFmtId="0" fontId="20" fillId="0" borderId="10" xfId="36" applyFont="1" applyBorder="1" applyAlignment="1" applyProtection="1">
      <alignment wrapText="1"/>
      <protection hidden="1"/>
    </xf>
    <xf numFmtId="0" fontId="20" fillId="0" borderId="10" xfId="36" applyFont="1" applyBorder="1" applyAlignment="1" applyProtection="1">
      <alignment horizontal="center"/>
      <protection hidden="1"/>
    </xf>
    <xf numFmtId="165" fontId="20" fillId="0" borderId="10" xfId="36" applyNumberFormat="1" applyFont="1" applyBorder="1" applyAlignment="1" applyProtection="1">
      <alignment horizontal="right"/>
      <protection hidden="1"/>
    </xf>
    <xf numFmtId="0" fontId="20" fillId="0" borderId="10" xfId="36" applyFont="1" applyBorder="1" applyAlignment="1" applyProtection="1">
      <alignment vertical="top" wrapText="1"/>
      <protection hidden="1"/>
    </xf>
    <xf numFmtId="0" fontId="38" fillId="0" borderId="0" xfId="36" applyFont="1" applyAlignment="1" applyProtection="1">
      <alignment horizontal="left"/>
      <protection hidden="1"/>
    </xf>
    <xf numFmtId="0" fontId="38" fillId="0" borderId="0" xfId="36" applyFont="1" applyProtection="1">
      <protection hidden="1"/>
    </xf>
    <xf numFmtId="0" fontId="37" fillId="0" borderId="0" xfId="36" applyFont="1" applyAlignment="1" applyProtection="1">
      <alignment horizontal="left" wrapText="1"/>
      <protection hidden="1"/>
    </xf>
    <xf numFmtId="0" fontId="37" fillId="0" borderId="0" xfId="36" applyFont="1" applyProtection="1">
      <protection hidden="1"/>
    </xf>
    <xf numFmtId="0" fontId="32" fillId="0" borderId="0" xfId="36" applyFont="1" applyAlignment="1" applyProtection="1">
      <alignment horizontal="center"/>
      <protection hidden="1"/>
    </xf>
    <xf numFmtId="0" fontId="38" fillId="0" borderId="0" xfId="36" applyFont="1" applyAlignment="1" applyProtection="1">
      <alignment horizontal="center"/>
      <protection hidden="1"/>
    </xf>
    <xf numFmtId="0" fontId="32" fillId="0" borderId="0" xfId="36" applyFont="1" applyAlignment="1" applyProtection="1">
      <alignment vertical="top"/>
      <protection hidden="1"/>
    </xf>
    <xf numFmtId="0" fontId="32" fillId="0" borderId="0" xfId="36" applyFont="1" applyAlignment="1" applyProtection="1">
      <alignment horizontal="center" vertical="top"/>
      <protection hidden="1"/>
    </xf>
    <xf numFmtId="0" fontId="39" fillId="24" borderId="0" xfId="0" applyFont="1" applyFill="1" applyAlignment="1">
      <alignment horizontal="center" vertical="top" wrapText="1"/>
    </xf>
    <xf numFmtId="165" fontId="39" fillId="24" borderId="0" xfId="0" applyNumberFormat="1" applyFont="1" applyFill="1" applyAlignment="1">
      <alignment horizontal="center" vertical="top" wrapText="1"/>
    </xf>
    <xf numFmtId="165" fontId="24" fillId="24" borderId="0" xfId="0" applyNumberFormat="1" applyFont="1" applyFill="1" applyAlignment="1">
      <alignment vertical="top" wrapText="1"/>
    </xf>
    <xf numFmtId="0" fontId="41" fillId="24" borderId="10" xfId="0" applyFont="1" applyFill="1" applyBorder="1" applyAlignment="1">
      <alignment vertical="top" wrapText="1"/>
    </xf>
    <xf numFmtId="165" fontId="41" fillId="24" borderId="11" xfId="0" applyNumberFormat="1" applyFont="1" applyFill="1" applyBorder="1" applyAlignment="1">
      <alignment vertical="top" wrapText="1"/>
    </xf>
    <xf numFmtId="0" fontId="41" fillId="24" borderId="11" xfId="0" applyFont="1" applyFill="1" applyBorder="1" applyAlignment="1">
      <alignment vertical="top" wrapText="1"/>
    </xf>
    <xf numFmtId="165" fontId="23" fillId="24" borderId="11" xfId="46" applyNumberFormat="1" applyFont="1" applyFill="1" applyBorder="1" applyAlignment="1" applyProtection="1">
      <alignment horizontal="right" vertical="top" wrapText="1"/>
    </xf>
    <xf numFmtId="0" fontId="41" fillId="24" borderId="10" xfId="0" applyFont="1" applyFill="1" applyBorder="1" applyAlignment="1">
      <alignment horizontal="right" vertical="top" wrapText="1"/>
    </xf>
    <xf numFmtId="49" fontId="23" fillId="24" borderId="10" xfId="0" applyNumberFormat="1" applyFont="1" applyFill="1" applyBorder="1" applyAlignment="1">
      <alignment horizontal="center" vertical="top" wrapText="1"/>
    </xf>
    <xf numFmtId="0" fontId="23" fillId="24" borderId="11" xfId="0" applyFont="1" applyFill="1" applyBorder="1" applyAlignment="1">
      <alignment horizontal="center" vertical="top" wrapText="1"/>
    </xf>
    <xf numFmtId="49" fontId="23" fillId="24" borderId="11" xfId="0" applyNumberFormat="1" applyFont="1" applyFill="1" applyBorder="1" applyAlignment="1">
      <alignment horizontal="center" vertical="top" wrapText="1"/>
    </xf>
    <xf numFmtId="165" fontId="23" fillId="24" borderId="10" xfId="0" applyNumberFormat="1" applyFont="1" applyFill="1" applyBorder="1" applyAlignment="1">
      <alignment vertical="top" wrapText="1"/>
    </xf>
    <xf numFmtId="0" fontId="23" fillId="24" borderId="10" xfId="0" applyFont="1" applyFill="1" applyBorder="1" applyAlignment="1">
      <alignment horizontal="center" vertical="top" wrapText="1"/>
    </xf>
    <xf numFmtId="0" fontId="41" fillId="24" borderId="11" xfId="0" applyFont="1" applyFill="1" applyBorder="1" applyAlignment="1">
      <alignment horizontal="center" vertical="top" wrapText="1"/>
    </xf>
    <xf numFmtId="165" fontId="41" fillId="24" borderId="10" xfId="0" applyNumberFormat="1" applyFont="1" applyFill="1" applyBorder="1" applyAlignment="1">
      <alignment vertical="top" wrapText="1"/>
    </xf>
    <xf numFmtId="0" fontId="40" fillId="24" borderId="0" xfId="0" applyFont="1" applyFill="1" applyAlignment="1">
      <alignment horizontal="center" vertical="top" wrapText="1"/>
    </xf>
    <xf numFmtId="170" fontId="30" fillId="24" borderId="10" xfId="36" applyNumberFormat="1" applyFont="1" applyFill="1" applyBorder="1" applyProtection="1">
      <protection hidden="1"/>
    </xf>
    <xf numFmtId="0" fontId="39" fillId="24" borderId="10" xfId="0" applyFont="1" applyFill="1" applyBorder="1" applyAlignment="1">
      <alignment vertical="top" wrapText="1"/>
    </xf>
    <xf numFmtId="0" fontId="23" fillId="24" borderId="0" xfId="0" applyFont="1" applyFill="1"/>
    <xf numFmtId="0" fontId="39" fillId="24" borderId="0" xfId="0" applyFont="1" applyFill="1" applyAlignment="1">
      <alignment horizontal="center" vertical="top"/>
    </xf>
    <xf numFmtId="0" fontId="27" fillId="24" borderId="0" xfId="0" applyFont="1" applyFill="1" applyAlignment="1">
      <alignment vertical="top"/>
    </xf>
    <xf numFmtId="0" fontId="41" fillId="24" borderId="10" xfId="0" applyFont="1" applyFill="1" applyBorder="1" applyAlignment="1">
      <alignment horizontal="center" vertical="top" wrapText="1"/>
    </xf>
    <xf numFmtId="165" fontId="41" fillId="24" borderId="15" xfId="46" applyNumberFormat="1" applyFont="1" applyFill="1" applyBorder="1" applyAlignment="1">
      <alignment horizontal="center" vertical="top" wrapText="1"/>
    </xf>
    <xf numFmtId="0" fontId="31" fillId="24" borderId="10" xfId="0" applyFont="1" applyFill="1" applyBorder="1" applyAlignment="1">
      <alignment horizontal="center" vertical="center" wrapText="1"/>
    </xf>
    <xf numFmtId="0" fontId="45" fillId="24" borderId="10" xfId="0" applyFont="1" applyFill="1" applyBorder="1" applyAlignment="1">
      <alignment horizontal="center" vertical="center" wrapText="1"/>
    </xf>
    <xf numFmtId="173" fontId="45" fillId="24" borderId="11" xfId="0" applyNumberFormat="1" applyFont="1" applyFill="1" applyBorder="1" applyAlignment="1">
      <alignment horizontal="center" vertical="top" wrapText="1"/>
    </xf>
    <xf numFmtId="165" fontId="41" fillId="24" borderId="11" xfId="46" applyNumberFormat="1" applyFont="1" applyFill="1" applyBorder="1" applyAlignment="1" applyProtection="1">
      <alignment horizontal="right" vertical="top" wrapText="1"/>
    </xf>
    <xf numFmtId="0" fontId="21" fillId="24" borderId="10" xfId="0" applyFont="1" applyFill="1" applyBorder="1" applyAlignment="1" applyProtection="1">
      <alignment horizontal="left" vertical="top" wrapText="1"/>
      <protection hidden="1"/>
    </xf>
    <xf numFmtId="0" fontId="30" fillId="24" borderId="0" xfId="47" applyFont="1" applyFill="1" applyAlignment="1" applyProtection="1">
      <alignment horizontal="left" vertical="top" wrapText="1"/>
      <protection hidden="1"/>
    </xf>
    <xf numFmtId="0" fontId="30" fillId="24" borderId="15" xfId="48" applyFont="1" applyFill="1" applyBorder="1" applyAlignment="1" applyProtection="1">
      <alignment horizontal="left" vertical="center" wrapText="1"/>
      <protection hidden="1"/>
    </xf>
    <xf numFmtId="0" fontId="30" fillId="24" borderId="15" xfId="0" applyFont="1" applyFill="1" applyBorder="1" applyAlignment="1" applyProtection="1">
      <alignment horizontal="left" vertical="top" wrapText="1"/>
      <protection hidden="1"/>
    </xf>
    <xf numFmtId="165" fontId="44" fillId="24" borderId="11" xfId="0" applyNumberFormat="1" applyFont="1" applyFill="1" applyBorder="1" applyAlignment="1">
      <alignment vertical="top" wrapText="1"/>
    </xf>
    <xf numFmtId="0" fontId="27" fillId="24" borderId="0" xfId="0" applyFont="1" applyFill="1" applyAlignment="1">
      <alignment horizontal="center" wrapText="1"/>
    </xf>
    <xf numFmtId="0" fontId="40" fillId="24" borderId="0" xfId="0" applyFont="1" applyFill="1" applyAlignment="1">
      <alignment horizontal="center" vertical="top" wrapText="1"/>
    </xf>
    <xf numFmtId="166" fontId="30" fillId="0" borderId="10" xfId="36" applyNumberFormat="1" applyFont="1" applyBorder="1" applyAlignment="1" applyProtection="1">
      <alignment wrapText="1"/>
      <protection hidden="1"/>
    </xf>
    <xf numFmtId="0" fontId="28" fillId="0" borderId="0" xfId="36" applyFont="1" applyAlignment="1" applyProtection="1">
      <alignment horizontal="center" vertical="center" wrapText="1"/>
      <protection hidden="1"/>
    </xf>
    <xf numFmtId="0" fontId="29" fillId="0" borderId="0" xfId="36" applyFont="1" applyAlignment="1" applyProtection="1">
      <alignment horizontal="center" vertical="center" wrapText="1"/>
      <protection hidden="1"/>
    </xf>
    <xf numFmtId="0" fontId="26" fillId="0" borderId="10" xfId="36" applyFont="1" applyBorder="1" applyAlignment="1" applyProtection="1">
      <alignment horizontal="center" vertical="center"/>
      <protection hidden="1"/>
    </xf>
    <xf numFmtId="0" fontId="26" fillId="0" borderId="15" xfId="36" applyFont="1" applyBorder="1" applyAlignment="1" applyProtection="1">
      <alignment horizontal="center" vertical="center"/>
      <protection hidden="1"/>
    </xf>
    <xf numFmtId="0" fontId="26" fillId="0" borderId="16" xfId="36" applyFont="1" applyBorder="1" applyAlignment="1" applyProtection="1">
      <alignment horizontal="center" vertical="center"/>
      <protection hidden="1"/>
    </xf>
    <xf numFmtId="166" fontId="30" fillId="0" borderId="15" xfId="36" applyNumberFormat="1" applyFont="1" applyBorder="1" applyAlignment="1" applyProtection="1">
      <alignment vertical="top" wrapText="1"/>
      <protection hidden="1"/>
    </xf>
    <xf numFmtId="166" fontId="30" fillId="0" borderId="16" xfId="36" applyNumberFormat="1" applyFont="1" applyBorder="1" applyAlignment="1" applyProtection="1">
      <alignment vertical="top" wrapText="1"/>
      <protection hidden="1"/>
    </xf>
    <xf numFmtId="166" fontId="30" fillId="0" borderId="19" xfId="36" applyNumberFormat="1" applyFont="1" applyBorder="1" applyAlignment="1" applyProtection="1">
      <alignment vertical="top" wrapText="1"/>
      <protection hidden="1"/>
    </xf>
    <xf numFmtId="166" fontId="31" fillId="0" borderId="10" xfId="36" applyNumberFormat="1" applyFont="1" applyBorder="1" applyAlignment="1" applyProtection="1">
      <alignment wrapText="1"/>
      <protection hidden="1"/>
    </xf>
    <xf numFmtId="166" fontId="30" fillId="0" borderId="15" xfId="36" applyNumberFormat="1" applyFont="1" applyBorder="1" applyAlignment="1" applyProtection="1">
      <alignment horizontal="left" wrapText="1"/>
      <protection hidden="1"/>
    </xf>
    <xf numFmtId="166" fontId="30" fillId="0" borderId="16" xfId="36" applyNumberFormat="1" applyFont="1" applyBorder="1" applyAlignment="1" applyProtection="1">
      <alignment horizontal="left" wrapText="1"/>
      <protection hidden="1"/>
    </xf>
    <xf numFmtId="166" fontId="30" fillId="0" borderId="19" xfId="36" applyNumberFormat="1" applyFont="1" applyBorder="1" applyAlignment="1" applyProtection="1">
      <alignment horizontal="left" wrapText="1"/>
      <protection hidden="1"/>
    </xf>
    <xf numFmtId="0" fontId="31" fillId="0" borderId="15" xfId="36" applyFont="1" applyBorder="1" applyAlignment="1" applyProtection="1">
      <alignment horizontal="left"/>
      <protection hidden="1"/>
    </xf>
    <xf numFmtId="0" fontId="31" fillId="0" borderId="16" xfId="36" applyFont="1" applyBorder="1" applyAlignment="1" applyProtection="1">
      <alignment horizontal="left"/>
      <protection hidden="1"/>
    </xf>
    <xf numFmtId="0" fontId="31" fillId="0" borderId="19" xfId="36" applyFont="1" applyBorder="1" applyAlignment="1" applyProtection="1">
      <alignment horizontal="left"/>
      <protection hidden="1"/>
    </xf>
    <xf numFmtId="0" fontId="34" fillId="0" borderId="0" xfId="36" applyFont="1" applyAlignment="1" applyProtection="1">
      <alignment horizontal="center" wrapText="1"/>
      <protection hidden="1"/>
    </xf>
    <xf numFmtId="0" fontId="35" fillId="0" borderId="10" xfId="36" applyFont="1" applyBorder="1" applyAlignment="1" applyProtection="1">
      <alignment horizontal="center" vertical="center" wrapText="1"/>
      <protection hidden="1"/>
    </xf>
    <xf numFmtId="0" fontId="20" fillId="0" borderId="10" xfId="36" applyFont="1" applyBorder="1" applyAlignment="1" applyProtection="1">
      <alignment horizontal="center" vertical="center" wrapText="1"/>
      <protection hidden="1"/>
    </xf>
    <xf numFmtId="0" fontId="35" fillId="0" borderId="15" xfId="36" applyFont="1" applyBorder="1" applyAlignment="1" applyProtection="1">
      <alignment horizontal="center" vertical="center" wrapText="1"/>
      <protection hidden="1"/>
    </xf>
    <xf numFmtId="0" fontId="20" fillId="0" borderId="15" xfId="36" applyFont="1" applyBorder="1" applyAlignment="1" applyProtection="1">
      <alignment horizontal="center" vertical="center" wrapText="1"/>
      <protection hidden="1"/>
    </xf>
    <xf numFmtId="0" fontId="32" fillId="0" borderId="26" xfId="36" applyFont="1" applyBorder="1" applyAlignment="1" applyProtection="1">
      <alignment wrapText="1"/>
      <protection hidden="1"/>
    </xf>
    <xf numFmtId="0" fontId="32" fillId="0" borderId="27" xfId="36" applyFont="1" applyBorder="1" applyAlignment="1" applyProtection="1">
      <alignment wrapText="1"/>
      <protection hidden="1"/>
    </xf>
    <xf numFmtId="165" fontId="35" fillId="0" borderId="10" xfId="36" applyNumberFormat="1" applyFont="1" applyBorder="1" applyAlignment="1" applyProtection="1">
      <alignment horizontal="right"/>
      <protection hidden="1"/>
    </xf>
    <xf numFmtId="165" fontId="20" fillId="0" borderId="10" xfId="36" applyNumberFormat="1" applyFont="1" applyBorder="1" applyAlignment="1" applyProtection="1">
      <alignment horizontal="right"/>
      <protection hidden="1"/>
    </xf>
    <xf numFmtId="0" fontId="32" fillId="0" borderId="19" xfId="36" applyFont="1" applyBorder="1" applyAlignment="1" applyProtection="1">
      <alignment wrapText="1"/>
      <protection hidden="1"/>
    </xf>
    <xf numFmtId="0" fontId="32" fillId="0" borderId="16" xfId="36" applyFont="1" applyBorder="1" applyAlignment="1" applyProtection="1">
      <alignment wrapText="1"/>
      <protection hidden="1"/>
    </xf>
  </cellXfs>
  <cellStyles count="4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5" xr:uid="{00000000-0005-0000-0000-000024000000}"/>
    <cellStyle name="Обычный 2 2" xfId="36" xr:uid="{00000000-0005-0000-0000-000025000000}"/>
    <cellStyle name="Обычный 2 3" xfId="37" xr:uid="{00000000-0005-0000-0000-000026000000}"/>
    <cellStyle name="Обычный 2 4" xfId="38" xr:uid="{00000000-0005-0000-0000-000027000000}"/>
    <cellStyle name="Обычный 3" xfId="47" xr:uid="{00000000-0005-0000-0000-000028000000}"/>
    <cellStyle name="Обычный 5" xfId="48" xr:uid="{00000000-0005-0000-0000-000029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Финансовый 2" xfId="46" xr:uid="{00000000-0005-0000-0000-00002F000000}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0"/>
  <sheetViews>
    <sheetView showGridLines="0" showZeros="0" tabSelected="1" zoomScaleNormal="100" zoomScaleSheetLayoutView="100" workbookViewId="0">
      <selection activeCell="M8" sqref="M8"/>
    </sheetView>
  </sheetViews>
  <sheetFormatPr defaultRowHeight="15" outlineLevelCol="1" x14ac:dyDescent="0.2"/>
  <cols>
    <col min="1" max="1" width="43" style="5" customWidth="1"/>
    <col min="2" max="2" width="23.28515625" style="79" customWidth="1"/>
    <col min="3" max="3" width="13" style="81" customWidth="1" outlineLevel="1"/>
    <col min="4" max="4" width="13.140625" style="81" customWidth="1" outlineLevel="1"/>
    <col min="5" max="5" width="10.85546875" style="81" customWidth="1" outlineLevel="1"/>
  </cols>
  <sheetData>
    <row r="1" spans="1:6" s="1" customFormat="1" ht="28.9" customHeight="1" x14ac:dyDescent="0.25">
      <c r="A1" s="4"/>
      <c r="B1" s="80"/>
      <c r="C1" s="6"/>
      <c r="D1" s="6"/>
      <c r="E1" s="6"/>
    </row>
    <row r="2" spans="1:6" s="1" customFormat="1" ht="19.149999999999999" customHeight="1" x14ac:dyDescent="0.25">
      <c r="A2" s="112" t="s">
        <v>241</v>
      </c>
      <c r="B2" s="112"/>
      <c r="C2" s="112"/>
      <c r="D2" s="112"/>
      <c r="E2" s="112"/>
    </row>
    <row r="3" spans="1:6" s="1" customFormat="1" ht="19.149999999999999" customHeight="1" x14ac:dyDescent="0.25">
      <c r="A3" s="112"/>
      <c r="B3" s="112"/>
      <c r="C3" s="112"/>
      <c r="D3" s="112"/>
      <c r="E3" s="112"/>
    </row>
    <row r="4" spans="1:6" s="1" customFormat="1" ht="4.1500000000000004" customHeight="1" x14ac:dyDescent="0.25">
      <c r="A4" s="94"/>
      <c r="B4" s="79"/>
      <c r="C4" s="94"/>
      <c r="D4" s="94"/>
      <c r="E4" s="94"/>
    </row>
    <row r="5" spans="1:6" s="3" customFormat="1" ht="19.149999999999999" customHeight="1" x14ac:dyDescent="0.25">
      <c r="A5" s="111" t="s">
        <v>99</v>
      </c>
      <c r="B5" s="111"/>
      <c r="C5" s="111"/>
      <c r="D5" s="111"/>
      <c r="E5" s="111"/>
    </row>
    <row r="6" spans="1:6" s="1" customFormat="1" ht="16.149999999999999" customHeight="1" x14ac:dyDescent="0.25">
      <c r="A6" s="97"/>
      <c r="B6" s="98"/>
      <c r="C6" s="99"/>
      <c r="D6" s="99" t="s">
        <v>100</v>
      </c>
      <c r="E6" s="99"/>
    </row>
    <row r="7" spans="1:6" ht="38.25" x14ac:dyDescent="0.2">
      <c r="A7" s="100" t="s">
        <v>17</v>
      </c>
      <c r="B7" s="100" t="s">
        <v>54</v>
      </c>
      <c r="C7" s="101" t="s">
        <v>367</v>
      </c>
      <c r="D7" s="102" t="s">
        <v>368</v>
      </c>
      <c r="E7" s="103" t="s">
        <v>371</v>
      </c>
      <c r="F7" s="81"/>
    </row>
    <row r="8" spans="1:6" ht="18" customHeight="1" x14ac:dyDescent="0.2">
      <c r="A8" s="84" t="s">
        <v>44</v>
      </c>
      <c r="B8" s="88" t="s">
        <v>0</v>
      </c>
      <c r="C8" s="83">
        <f>C9+C21</f>
        <v>419197.5</v>
      </c>
      <c r="D8" s="83">
        <f>D9+D21</f>
        <v>419197.49999999994</v>
      </c>
      <c r="E8" s="104">
        <f t="shared" ref="E8:E26" si="0">D8/C8</f>
        <v>0.99999999999999989</v>
      </c>
      <c r="F8" s="81"/>
    </row>
    <row r="9" spans="1:6" ht="18" hidden="1" customHeight="1" x14ac:dyDescent="0.2">
      <c r="A9" s="84" t="s">
        <v>30</v>
      </c>
      <c r="B9" s="88"/>
      <c r="C9" s="83">
        <f t="shared" ref="C9:D9" si="1">C10+C12+C14+C18+C20</f>
        <v>351904</v>
      </c>
      <c r="D9" s="83">
        <f t="shared" si="1"/>
        <v>351902.19999999995</v>
      </c>
      <c r="E9" s="104">
        <f t="shared" si="0"/>
        <v>0.99999488496862765</v>
      </c>
      <c r="F9" s="81"/>
    </row>
    <row r="10" spans="1:6" ht="18" customHeight="1" x14ac:dyDescent="0.2">
      <c r="A10" s="82" t="s">
        <v>31</v>
      </c>
      <c r="B10" s="91" t="s">
        <v>4</v>
      </c>
      <c r="C10" s="83">
        <f>C11</f>
        <v>258829.6</v>
      </c>
      <c r="D10" s="83">
        <f>D11</f>
        <v>258829.6</v>
      </c>
      <c r="E10" s="104">
        <f t="shared" si="0"/>
        <v>1</v>
      </c>
      <c r="F10" s="81"/>
    </row>
    <row r="11" spans="1:6" ht="18" customHeight="1" x14ac:dyDescent="0.2">
      <c r="A11" s="2" t="s">
        <v>1</v>
      </c>
      <c r="B11" s="91" t="s">
        <v>5</v>
      </c>
      <c r="C11" s="7">
        <v>258829.6</v>
      </c>
      <c r="D11" s="7">
        <v>258829.6</v>
      </c>
      <c r="E11" s="104">
        <f t="shared" si="0"/>
        <v>1</v>
      </c>
      <c r="F11" s="81"/>
    </row>
    <row r="12" spans="1:6" ht="25.5" x14ac:dyDescent="0.2">
      <c r="A12" s="82" t="s">
        <v>40</v>
      </c>
      <c r="B12" s="87" t="s">
        <v>23</v>
      </c>
      <c r="C12" s="83">
        <f>C13</f>
        <v>18148.2</v>
      </c>
      <c r="D12" s="83">
        <f>D13</f>
        <v>18148.2</v>
      </c>
      <c r="E12" s="104">
        <f t="shared" si="0"/>
        <v>1</v>
      </c>
      <c r="F12" s="81"/>
    </row>
    <row r="13" spans="1:6" ht="32.450000000000003" customHeight="1" x14ac:dyDescent="0.2">
      <c r="A13" s="2" t="s">
        <v>22</v>
      </c>
      <c r="B13" s="87" t="s">
        <v>24</v>
      </c>
      <c r="C13" s="7">
        <v>18148.2</v>
      </c>
      <c r="D13" s="7">
        <v>18148.2</v>
      </c>
      <c r="E13" s="104">
        <f t="shared" si="0"/>
        <v>1</v>
      </c>
      <c r="F13" s="81"/>
    </row>
    <row r="14" spans="1:6" ht="15.6" customHeight="1" x14ac:dyDescent="0.2">
      <c r="A14" s="82" t="s">
        <v>32</v>
      </c>
      <c r="B14" s="91" t="s">
        <v>6</v>
      </c>
      <c r="C14" s="83">
        <f t="shared" ref="C14:D14" si="2">C15+C16+C17</f>
        <v>47329.100000000006</v>
      </c>
      <c r="D14" s="83">
        <f t="shared" si="2"/>
        <v>47327.3</v>
      </c>
      <c r="E14" s="104">
        <f t="shared" si="0"/>
        <v>0.99996196842957075</v>
      </c>
      <c r="F14" s="81"/>
    </row>
    <row r="15" spans="1:6" ht="25.5" x14ac:dyDescent="0.2">
      <c r="A15" s="2" t="s">
        <v>2</v>
      </c>
      <c r="B15" s="91" t="s">
        <v>7</v>
      </c>
      <c r="C15" s="7">
        <v>1.8</v>
      </c>
      <c r="D15" s="7">
        <v>0</v>
      </c>
      <c r="E15" s="104">
        <f t="shared" si="0"/>
        <v>0</v>
      </c>
      <c r="F15" s="81"/>
    </row>
    <row r="16" spans="1:6" ht="15" customHeight="1" x14ac:dyDescent="0.2">
      <c r="A16" s="2" t="s">
        <v>3</v>
      </c>
      <c r="B16" s="91" t="s">
        <v>8</v>
      </c>
      <c r="C16" s="7">
        <v>34757.300000000003</v>
      </c>
      <c r="D16" s="7">
        <v>34757.300000000003</v>
      </c>
      <c r="E16" s="104">
        <f t="shared" si="0"/>
        <v>1</v>
      </c>
      <c r="F16" s="81"/>
    </row>
    <row r="17" spans="1:6" ht="25.5" x14ac:dyDescent="0.2">
      <c r="A17" s="2" t="s">
        <v>41</v>
      </c>
      <c r="B17" s="91" t="s">
        <v>21</v>
      </c>
      <c r="C17" s="7">
        <v>12570</v>
      </c>
      <c r="D17" s="7">
        <v>12570</v>
      </c>
      <c r="E17" s="104">
        <f t="shared" si="0"/>
        <v>1</v>
      </c>
      <c r="F17" s="81"/>
    </row>
    <row r="18" spans="1:6" ht="16.149999999999999" customHeight="1" x14ac:dyDescent="0.2">
      <c r="A18" s="82" t="s">
        <v>216</v>
      </c>
      <c r="B18" s="91" t="s">
        <v>215</v>
      </c>
      <c r="C18" s="83">
        <f t="shared" ref="C18:D18" si="3">C19</f>
        <v>21095.1</v>
      </c>
      <c r="D18" s="83">
        <f t="shared" si="3"/>
        <v>21095.1</v>
      </c>
      <c r="E18" s="104">
        <f t="shared" si="0"/>
        <v>1</v>
      </c>
      <c r="F18" s="81"/>
    </row>
    <row r="19" spans="1:6" ht="16.149999999999999" customHeight="1" x14ac:dyDescent="0.2">
      <c r="A19" s="2" t="s">
        <v>98</v>
      </c>
      <c r="B19" s="91" t="s">
        <v>97</v>
      </c>
      <c r="C19" s="7">
        <v>21095.1</v>
      </c>
      <c r="D19" s="7">
        <v>21095.1</v>
      </c>
      <c r="E19" s="104">
        <f t="shared" si="0"/>
        <v>1</v>
      </c>
      <c r="F19" s="81"/>
    </row>
    <row r="20" spans="1:6" ht="16.149999999999999" customHeight="1" x14ac:dyDescent="0.2">
      <c r="A20" s="82" t="s">
        <v>52</v>
      </c>
      <c r="B20" s="91" t="s">
        <v>9</v>
      </c>
      <c r="C20" s="83">
        <v>6502</v>
      </c>
      <c r="D20" s="83">
        <v>6502</v>
      </c>
      <c r="E20" s="104">
        <f t="shared" si="0"/>
        <v>1</v>
      </c>
      <c r="F20" s="81"/>
    </row>
    <row r="21" spans="1:6" hidden="1" x14ac:dyDescent="0.2">
      <c r="A21" s="84" t="s">
        <v>33</v>
      </c>
      <c r="B21" s="88"/>
      <c r="C21" s="83">
        <f t="shared" ref="C21:D21" si="4">C22+C31+C32+C33+C37</f>
        <v>67293.5</v>
      </c>
      <c r="D21" s="83">
        <f t="shared" si="4"/>
        <v>67295.3</v>
      </c>
      <c r="E21" s="104">
        <f t="shared" si="0"/>
        <v>1.0000267484972547</v>
      </c>
      <c r="F21" s="81"/>
    </row>
    <row r="22" spans="1:6" ht="46.15" customHeight="1" x14ac:dyDescent="0.2">
      <c r="A22" s="82" t="s">
        <v>34</v>
      </c>
      <c r="B22" s="91" t="s">
        <v>10</v>
      </c>
      <c r="C22" s="83">
        <f t="shared" ref="C22:D22" si="5">C24+C29+C30</f>
        <v>30370.7</v>
      </c>
      <c r="D22" s="83">
        <f t="shared" si="5"/>
        <v>29723.5</v>
      </c>
      <c r="E22" s="104">
        <f t="shared" si="0"/>
        <v>0.97868998738916124</v>
      </c>
      <c r="F22" s="81"/>
    </row>
    <row r="23" spans="1:6" ht="28.15" hidden="1" customHeight="1" x14ac:dyDescent="0.2">
      <c r="A23" s="2" t="s">
        <v>242</v>
      </c>
      <c r="B23" s="91" t="s">
        <v>243</v>
      </c>
      <c r="C23" s="7"/>
      <c r="D23" s="7"/>
      <c r="E23" s="104" t="e">
        <f t="shared" si="0"/>
        <v>#DIV/0!</v>
      </c>
      <c r="F23" s="81"/>
    </row>
    <row r="24" spans="1:6" ht="99" customHeight="1" x14ac:dyDescent="0.2">
      <c r="A24" s="82" t="s">
        <v>73</v>
      </c>
      <c r="B24" s="91" t="s">
        <v>11</v>
      </c>
      <c r="C24" s="83">
        <f t="shared" ref="C24:D24" si="6">C25+C26+C27+C28</f>
        <v>29700.5</v>
      </c>
      <c r="D24" s="83">
        <f t="shared" si="6"/>
        <v>29053.3</v>
      </c>
      <c r="E24" s="104">
        <f t="shared" si="0"/>
        <v>0.97820912105856805</v>
      </c>
      <c r="F24" s="81"/>
    </row>
    <row r="25" spans="1:6" ht="76.150000000000006" customHeight="1" x14ac:dyDescent="0.2">
      <c r="A25" s="2" t="s">
        <v>25</v>
      </c>
      <c r="B25" s="91" t="s">
        <v>12</v>
      </c>
      <c r="C25" s="7">
        <v>28986.6</v>
      </c>
      <c r="D25" s="7">
        <v>28335.599999999999</v>
      </c>
      <c r="E25" s="104">
        <f t="shared" si="0"/>
        <v>0.97754134669122972</v>
      </c>
      <c r="F25" s="81"/>
    </row>
    <row r="26" spans="1:6" ht="88.15" customHeight="1" x14ac:dyDescent="0.2">
      <c r="A26" s="2" t="s">
        <v>42</v>
      </c>
      <c r="B26" s="91" t="s">
        <v>43</v>
      </c>
      <c r="C26" s="7">
        <v>395.9</v>
      </c>
      <c r="D26" s="7">
        <v>395.9</v>
      </c>
      <c r="E26" s="104">
        <f t="shared" si="0"/>
        <v>1</v>
      </c>
      <c r="F26" s="81"/>
    </row>
    <row r="27" spans="1:6" ht="57.6" customHeight="1" x14ac:dyDescent="0.2">
      <c r="A27" s="2" t="s">
        <v>214</v>
      </c>
      <c r="B27" s="91" t="s">
        <v>212</v>
      </c>
      <c r="C27" s="7">
        <v>0</v>
      </c>
      <c r="D27" s="7">
        <v>3.8</v>
      </c>
      <c r="E27" s="104"/>
      <c r="F27" s="81"/>
    </row>
    <row r="28" spans="1:6" ht="19.899999999999999" customHeight="1" x14ac:dyDescent="0.2">
      <c r="A28" s="2" t="s">
        <v>86</v>
      </c>
      <c r="B28" s="91" t="s">
        <v>47</v>
      </c>
      <c r="C28" s="7">
        <v>318</v>
      </c>
      <c r="D28" s="7">
        <v>318</v>
      </c>
      <c r="E28" s="104">
        <f t="shared" ref="E28:E59" si="7">D28/C28</f>
        <v>1</v>
      </c>
      <c r="F28" s="81"/>
    </row>
    <row r="29" spans="1:6" ht="33.6" customHeight="1" x14ac:dyDescent="0.2">
      <c r="A29" s="82" t="s">
        <v>26</v>
      </c>
      <c r="B29" s="91" t="s">
        <v>13</v>
      </c>
      <c r="C29" s="83">
        <v>93.5</v>
      </c>
      <c r="D29" s="83">
        <v>93.5</v>
      </c>
      <c r="E29" s="104">
        <f t="shared" si="7"/>
        <v>1</v>
      </c>
      <c r="F29" s="81"/>
    </row>
    <row r="30" spans="1:6" ht="103.9" customHeight="1" x14ac:dyDescent="0.2">
      <c r="A30" s="82" t="s">
        <v>72</v>
      </c>
      <c r="B30" s="91" t="s">
        <v>53</v>
      </c>
      <c r="C30" s="83">
        <v>576.70000000000005</v>
      </c>
      <c r="D30" s="83">
        <v>576.70000000000005</v>
      </c>
      <c r="E30" s="104">
        <f t="shared" si="7"/>
        <v>1</v>
      </c>
      <c r="F30" s="81"/>
    </row>
    <row r="31" spans="1:6" x14ac:dyDescent="0.2">
      <c r="A31" s="82" t="s">
        <v>35</v>
      </c>
      <c r="B31" s="91" t="s">
        <v>14</v>
      </c>
      <c r="C31" s="83">
        <v>397</v>
      </c>
      <c r="D31" s="83">
        <v>397</v>
      </c>
      <c r="E31" s="104">
        <f t="shared" si="7"/>
        <v>1</v>
      </c>
      <c r="F31" s="81"/>
    </row>
    <row r="32" spans="1:6" ht="25.5" hidden="1" x14ac:dyDescent="0.2">
      <c r="A32" s="82" t="s">
        <v>55</v>
      </c>
      <c r="B32" s="91" t="s">
        <v>217</v>
      </c>
      <c r="C32" s="83">
        <v>0</v>
      </c>
      <c r="D32" s="83">
        <v>0</v>
      </c>
      <c r="E32" s="104" t="e">
        <f t="shared" si="7"/>
        <v>#DIV/0!</v>
      </c>
      <c r="F32" s="81"/>
    </row>
    <row r="33" spans="1:6" ht="33.6" customHeight="1" x14ac:dyDescent="0.2">
      <c r="A33" s="82" t="s">
        <v>36</v>
      </c>
      <c r="B33" s="91" t="s">
        <v>15</v>
      </c>
      <c r="C33" s="83">
        <f t="shared" ref="C33:D33" si="8">C34+C35+C36</f>
        <v>35750.699999999997</v>
      </c>
      <c r="D33" s="83">
        <f t="shared" si="8"/>
        <v>36254.800000000003</v>
      </c>
      <c r="E33" s="104">
        <f t="shared" si="7"/>
        <v>1.0141004232084967</v>
      </c>
      <c r="F33" s="81"/>
    </row>
    <row r="34" spans="1:6" ht="87" customHeight="1" x14ac:dyDescent="0.2">
      <c r="A34" s="2" t="s">
        <v>50</v>
      </c>
      <c r="B34" s="91" t="s">
        <v>45</v>
      </c>
      <c r="C34" s="7">
        <v>785.1</v>
      </c>
      <c r="D34" s="7">
        <v>1104.3</v>
      </c>
      <c r="E34" s="104">
        <f t="shared" si="7"/>
        <v>1.4065724111578142</v>
      </c>
      <c r="F34" s="81"/>
    </row>
    <row r="35" spans="1:6" ht="38.25" x14ac:dyDescent="0.2">
      <c r="A35" s="2" t="s">
        <v>51</v>
      </c>
      <c r="B35" s="91" t="s">
        <v>46</v>
      </c>
      <c r="C35" s="7">
        <v>34815.599999999999</v>
      </c>
      <c r="D35" s="7">
        <v>34965.5</v>
      </c>
      <c r="E35" s="104">
        <f t="shared" si="7"/>
        <v>1.0043055411941775</v>
      </c>
      <c r="F35" s="81"/>
    </row>
    <row r="36" spans="1:6" ht="79.900000000000006" customHeight="1" x14ac:dyDescent="0.2">
      <c r="A36" s="2" t="s">
        <v>372</v>
      </c>
      <c r="B36" s="91" t="s">
        <v>373</v>
      </c>
      <c r="C36" s="7">
        <v>150</v>
      </c>
      <c r="D36" s="7">
        <v>185</v>
      </c>
      <c r="E36" s="104">
        <f t="shared" si="7"/>
        <v>1.2333333333333334</v>
      </c>
      <c r="F36" s="81"/>
    </row>
    <row r="37" spans="1:6" x14ac:dyDescent="0.2">
      <c r="A37" s="82" t="s">
        <v>37</v>
      </c>
      <c r="B37" s="91" t="s">
        <v>16</v>
      </c>
      <c r="C37" s="83">
        <v>775.1</v>
      </c>
      <c r="D37" s="83">
        <v>920</v>
      </c>
      <c r="E37" s="104">
        <f t="shared" si="7"/>
        <v>1.1869436201780414</v>
      </c>
      <c r="F37" s="81"/>
    </row>
    <row r="38" spans="1:6" ht="14.45" hidden="1" customHeight="1" x14ac:dyDescent="0.2">
      <c r="A38" s="84" t="s">
        <v>244</v>
      </c>
      <c r="B38" s="88"/>
      <c r="C38" s="83"/>
      <c r="D38" s="83"/>
      <c r="E38" s="104" t="e">
        <f t="shared" si="7"/>
        <v>#DIV/0!</v>
      </c>
      <c r="F38" s="81"/>
    </row>
    <row r="39" spans="1:6" x14ac:dyDescent="0.2">
      <c r="A39" s="84" t="s">
        <v>38</v>
      </c>
      <c r="B39" s="88" t="s">
        <v>19</v>
      </c>
      <c r="C39" s="83">
        <f>C41+C48+C84+C113+C132</f>
        <v>1179092.0000000002</v>
      </c>
      <c r="D39" s="83">
        <f>D41+D48+D84+D113+D132</f>
        <v>1179092.0000000002</v>
      </c>
      <c r="E39" s="104">
        <f t="shared" si="7"/>
        <v>1</v>
      </c>
      <c r="F39" s="81"/>
    </row>
    <row r="40" spans="1:6" ht="31.15" customHeight="1" x14ac:dyDescent="0.2">
      <c r="A40" s="84" t="s">
        <v>39</v>
      </c>
      <c r="B40" s="87" t="s">
        <v>374</v>
      </c>
      <c r="C40" s="83">
        <f>C41+C48+C84+C113</f>
        <v>1179091.7000000002</v>
      </c>
      <c r="D40" s="83">
        <f>D41+D48+D84+D113</f>
        <v>1179091.7000000002</v>
      </c>
      <c r="E40" s="104">
        <f t="shared" si="7"/>
        <v>1</v>
      </c>
      <c r="F40" s="81"/>
    </row>
    <row r="41" spans="1:6" ht="31.9" customHeight="1" x14ac:dyDescent="0.2">
      <c r="A41" s="82" t="s">
        <v>49</v>
      </c>
      <c r="B41" s="89" t="s">
        <v>74</v>
      </c>
      <c r="C41" s="83">
        <f>C42+C44</f>
        <v>192006</v>
      </c>
      <c r="D41" s="83">
        <f>D42+D44</f>
        <v>192006</v>
      </c>
      <c r="E41" s="104">
        <f t="shared" si="7"/>
        <v>1</v>
      </c>
      <c r="F41" s="81"/>
    </row>
    <row r="42" spans="1:6" ht="31.9" customHeight="1" x14ac:dyDescent="0.2">
      <c r="A42" s="82" t="s">
        <v>27</v>
      </c>
      <c r="B42" s="89" t="s">
        <v>75</v>
      </c>
      <c r="C42" s="83">
        <f>C43</f>
        <v>192006</v>
      </c>
      <c r="D42" s="83">
        <f>D43</f>
        <v>192006</v>
      </c>
      <c r="E42" s="104">
        <f t="shared" si="7"/>
        <v>1</v>
      </c>
      <c r="F42" s="81"/>
    </row>
    <row r="43" spans="1:6" ht="30" hidden="1" customHeight="1" x14ac:dyDescent="0.2">
      <c r="A43" s="2" t="s">
        <v>87</v>
      </c>
      <c r="B43" s="89" t="s">
        <v>88</v>
      </c>
      <c r="C43" s="7">
        <v>192006</v>
      </c>
      <c r="D43" s="7">
        <v>192006</v>
      </c>
      <c r="E43" s="104">
        <f t="shared" si="7"/>
        <v>1</v>
      </c>
      <c r="F43" s="81"/>
    </row>
    <row r="44" spans="1:6" ht="51" hidden="1" x14ac:dyDescent="0.2">
      <c r="A44" s="82" t="s">
        <v>245</v>
      </c>
      <c r="B44" s="89" t="s">
        <v>246</v>
      </c>
      <c r="C44" s="83">
        <f>C45</f>
        <v>0</v>
      </c>
      <c r="D44" s="83">
        <f>D45</f>
        <v>0</v>
      </c>
      <c r="E44" s="104" t="e">
        <f t="shared" si="7"/>
        <v>#DIV/0!</v>
      </c>
      <c r="F44" s="81"/>
    </row>
    <row r="45" spans="1:6" ht="15" hidden="1" customHeight="1" x14ac:dyDescent="0.2">
      <c r="A45" s="2" t="s">
        <v>247</v>
      </c>
      <c r="B45" s="89" t="s">
        <v>248</v>
      </c>
      <c r="C45" s="7"/>
      <c r="D45" s="7">
        <v>0</v>
      </c>
      <c r="E45" s="104" t="e">
        <f t="shared" si="7"/>
        <v>#DIV/0!</v>
      </c>
      <c r="F45" s="81"/>
    </row>
    <row r="46" spans="1:6" ht="15" hidden="1" customHeight="1" x14ac:dyDescent="0.2">
      <c r="A46" s="82" t="s">
        <v>249</v>
      </c>
      <c r="B46" s="89" t="s">
        <v>250</v>
      </c>
      <c r="C46" s="83">
        <f>C47</f>
        <v>0</v>
      </c>
      <c r="D46" s="83">
        <f>D47</f>
        <v>0</v>
      </c>
      <c r="E46" s="104" t="e">
        <f t="shared" si="7"/>
        <v>#DIV/0!</v>
      </c>
      <c r="F46" s="81"/>
    </row>
    <row r="47" spans="1:6" ht="25.5" hidden="1" x14ac:dyDescent="0.2">
      <c r="A47" s="2" t="s">
        <v>251</v>
      </c>
      <c r="B47" s="89" t="s">
        <v>252</v>
      </c>
      <c r="C47" s="7"/>
      <c r="D47" s="7"/>
      <c r="E47" s="104" t="e">
        <f t="shared" si="7"/>
        <v>#DIV/0!</v>
      </c>
      <c r="F47" s="81"/>
    </row>
    <row r="48" spans="1:6" ht="51" hidden="1" x14ac:dyDescent="0.2">
      <c r="A48" s="82" t="s">
        <v>28</v>
      </c>
      <c r="B48" s="89" t="s">
        <v>76</v>
      </c>
      <c r="C48" s="105">
        <f>SUM(C49:C65)</f>
        <v>214080.5</v>
      </c>
      <c r="D48" s="105">
        <f>SUM(D49:D65)</f>
        <v>214080.5</v>
      </c>
      <c r="E48" s="104">
        <f t="shared" si="7"/>
        <v>1</v>
      </c>
      <c r="F48" s="81"/>
    </row>
    <row r="49" spans="1:6" ht="99" hidden="1" customHeight="1" x14ac:dyDescent="0.2">
      <c r="A49" s="2" t="s">
        <v>253</v>
      </c>
      <c r="B49" s="88" t="s">
        <v>254</v>
      </c>
      <c r="C49" s="7"/>
      <c r="D49" s="7"/>
      <c r="E49" s="104" t="e">
        <f t="shared" si="7"/>
        <v>#DIV/0!</v>
      </c>
      <c r="F49" s="81"/>
    </row>
    <row r="50" spans="1:6" ht="56.45" hidden="1" customHeight="1" x14ac:dyDescent="0.2">
      <c r="A50" s="2" t="s">
        <v>255</v>
      </c>
      <c r="B50" s="88" t="s">
        <v>256</v>
      </c>
      <c r="C50" s="7"/>
      <c r="D50" s="7"/>
      <c r="E50" s="104" t="e">
        <f t="shared" si="7"/>
        <v>#DIV/0!</v>
      </c>
      <c r="F50" s="81"/>
    </row>
    <row r="51" spans="1:6" ht="63.75" hidden="1" x14ac:dyDescent="0.2">
      <c r="A51" s="2" t="s">
        <v>257</v>
      </c>
      <c r="B51" s="88" t="s">
        <v>258</v>
      </c>
      <c r="C51" s="7"/>
      <c r="D51" s="7"/>
      <c r="E51" s="104" t="e">
        <f t="shared" si="7"/>
        <v>#DIV/0!</v>
      </c>
      <c r="F51" s="81"/>
    </row>
    <row r="52" spans="1:6" ht="76.5" hidden="1" x14ac:dyDescent="0.2">
      <c r="A52" s="2" t="s">
        <v>259</v>
      </c>
      <c r="B52" s="89" t="s">
        <v>224</v>
      </c>
      <c r="C52" s="7">
        <v>1639.8</v>
      </c>
      <c r="D52" s="7">
        <v>1639.8</v>
      </c>
      <c r="E52" s="104">
        <f t="shared" si="7"/>
        <v>1</v>
      </c>
      <c r="F52" s="81"/>
    </row>
    <row r="53" spans="1:6" ht="89.25" hidden="1" x14ac:dyDescent="0.2">
      <c r="A53" s="2" t="s">
        <v>260</v>
      </c>
      <c r="B53" s="87" t="s">
        <v>256</v>
      </c>
      <c r="C53" s="90">
        <v>0</v>
      </c>
      <c r="D53" s="90">
        <v>0</v>
      </c>
      <c r="E53" s="104" t="e">
        <f t="shared" si="7"/>
        <v>#DIV/0!</v>
      </c>
      <c r="F53" s="81"/>
    </row>
    <row r="54" spans="1:6" ht="102" hidden="1" x14ac:dyDescent="0.2">
      <c r="A54" s="2" t="s">
        <v>225</v>
      </c>
      <c r="B54" s="106" t="s">
        <v>226</v>
      </c>
      <c r="C54" s="7">
        <v>0</v>
      </c>
      <c r="D54" s="7">
        <v>0</v>
      </c>
      <c r="E54" s="104" t="e">
        <f t="shared" si="7"/>
        <v>#DIV/0!</v>
      </c>
      <c r="F54" s="81"/>
    </row>
    <row r="55" spans="1:6" ht="97.15" customHeight="1" x14ac:dyDescent="0.2">
      <c r="A55" s="2" t="s">
        <v>227</v>
      </c>
      <c r="B55" s="106" t="s">
        <v>228</v>
      </c>
      <c r="C55" s="7">
        <v>3665</v>
      </c>
      <c r="D55" s="7">
        <v>3665</v>
      </c>
      <c r="E55" s="104">
        <f t="shared" si="7"/>
        <v>1</v>
      </c>
      <c r="F55" s="81"/>
    </row>
    <row r="56" spans="1:6" ht="55.9" hidden="1" customHeight="1" x14ac:dyDescent="0.2">
      <c r="A56" s="2" t="s">
        <v>261</v>
      </c>
      <c r="B56" s="91" t="s">
        <v>89</v>
      </c>
      <c r="C56" s="7">
        <v>25251</v>
      </c>
      <c r="D56" s="7">
        <v>25251</v>
      </c>
      <c r="E56" s="104">
        <f t="shared" si="7"/>
        <v>1</v>
      </c>
      <c r="F56" s="81"/>
    </row>
    <row r="57" spans="1:6" ht="63.75" hidden="1" x14ac:dyDescent="0.2">
      <c r="A57" s="2" t="s">
        <v>262</v>
      </c>
      <c r="B57" s="89" t="s">
        <v>213</v>
      </c>
      <c r="C57" s="7">
        <v>0</v>
      </c>
      <c r="D57" s="7">
        <v>0</v>
      </c>
      <c r="E57" s="104" t="e">
        <f t="shared" si="7"/>
        <v>#DIV/0!</v>
      </c>
      <c r="F57" s="81"/>
    </row>
    <row r="58" spans="1:6" ht="43.9" hidden="1" customHeight="1" x14ac:dyDescent="0.2">
      <c r="A58" s="2" t="s">
        <v>263</v>
      </c>
      <c r="B58" s="88" t="s">
        <v>264</v>
      </c>
      <c r="C58" s="7"/>
      <c r="D58" s="7"/>
      <c r="E58" s="104" t="e">
        <f t="shared" si="7"/>
        <v>#DIV/0!</v>
      </c>
      <c r="F58" s="81"/>
    </row>
    <row r="59" spans="1:6" ht="27.6" hidden="1" customHeight="1" x14ac:dyDescent="0.2">
      <c r="A59" s="2" t="s">
        <v>265</v>
      </c>
      <c r="B59" s="88" t="s">
        <v>82</v>
      </c>
      <c r="C59" s="7">
        <v>8169.1</v>
      </c>
      <c r="D59" s="7">
        <v>8169.1</v>
      </c>
      <c r="E59" s="104">
        <f t="shared" si="7"/>
        <v>1</v>
      </c>
      <c r="F59" s="81"/>
    </row>
    <row r="60" spans="1:6" ht="38.25" hidden="1" x14ac:dyDescent="0.2">
      <c r="A60" s="2" t="s">
        <v>266</v>
      </c>
      <c r="B60" s="88" t="s">
        <v>267</v>
      </c>
      <c r="C60" s="7"/>
      <c r="D60" s="7"/>
      <c r="E60" s="104" t="e">
        <f t="shared" ref="E60:E81" si="9">D60/C60</f>
        <v>#DIV/0!</v>
      </c>
      <c r="F60" s="81"/>
    </row>
    <row r="61" spans="1:6" ht="43.15" hidden="1" customHeight="1" x14ac:dyDescent="0.2">
      <c r="A61" s="2" t="s">
        <v>268</v>
      </c>
      <c r="B61" s="88" t="s">
        <v>85</v>
      </c>
      <c r="C61" s="7">
        <v>10306.799999999999</v>
      </c>
      <c r="D61" s="7">
        <v>10306.799999999999</v>
      </c>
      <c r="E61" s="104">
        <f t="shared" si="9"/>
        <v>1</v>
      </c>
      <c r="F61" s="81"/>
    </row>
    <row r="62" spans="1:6" ht="51" hidden="1" x14ac:dyDescent="0.2">
      <c r="A62" s="2" t="s">
        <v>269</v>
      </c>
      <c r="B62" s="88" t="s">
        <v>270</v>
      </c>
      <c r="C62" s="7">
        <v>0</v>
      </c>
      <c r="D62" s="7">
        <v>0</v>
      </c>
      <c r="E62" s="104" t="e">
        <f t="shared" si="9"/>
        <v>#DIV/0!</v>
      </c>
      <c r="F62" s="81"/>
    </row>
    <row r="63" spans="1:6" ht="2.4500000000000002" hidden="1" customHeight="1" x14ac:dyDescent="0.2">
      <c r="A63" s="2" t="s">
        <v>271</v>
      </c>
      <c r="B63" s="89" t="s">
        <v>229</v>
      </c>
      <c r="C63" s="7">
        <v>0</v>
      </c>
      <c r="D63" s="7">
        <v>0</v>
      </c>
      <c r="E63" s="104" t="e">
        <f t="shared" si="9"/>
        <v>#DIV/0!</v>
      </c>
      <c r="F63" s="81"/>
    </row>
    <row r="64" spans="1:6" ht="46.15" customHeight="1" x14ac:dyDescent="0.2">
      <c r="A64" s="107" t="s">
        <v>272</v>
      </c>
      <c r="B64" s="89" t="s">
        <v>273</v>
      </c>
      <c r="C64" s="7">
        <v>53867.3</v>
      </c>
      <c r="D64" s="7">
        <v>53867.3</v>
      </c>
      <c r="E64" s="104">
        <f t="shared" si="9"/>
        <v>1</v>
      </c>
      <c r="F64" s="81"/>
    </row>
    <row r="65" spans="1:6" ht="38.25" hidden="1" x14ac:dyDescent="0.2">
      <c r="A65" s="82" t="s">
        <v>29</v>
      </c>
      <c r="B65" s="89" t="s">
        <v>77</v>
      </c>
      <c r="C65" s="83">
        <f>SUM(C66:C83)</f>
        <v>111181.50000000001</v>
      </c>
      <c r="D65" s="83">
        <f>SUM(D66:D83)</f>
        <v>111181.50000000001</v>
      </c>
      <c r="E65" s="104">
        <f t="shared" si="9"/>
        <v>1</v>
      </c>
      <c r="F65" s="81"/>
    </row>
    <row r="66" spans="1:6" ht="51" hidden="1" x14ac:dyDescent="0.2">
      <c r="A66" s="2" t="s">
        <v>274</v>
      </c>
      <c r="B66" s="88" t="s">
        <v>275</v>
      </c>
      <c r="C66" s="7"/>
      <c r="D66" s="7"/>
      <c r="E66" s="104" t="e">
        <f t="shared" si="9"/>
        <v>#DIV/0!</v>
      </c>
      <c r="F66" s="81"/>
    </row>
    <row r="67" spans="1:6" ht="51" hidden="1" x14ac:dyDescent="0.2">
      <c r="A67" s="2" t="s">
        <v>276</v>
      </c>
      <c r="B67" s="88" t="s">
        <v>277</v>
      </c>
      <c r="C67" s="7"/>
      <c r="D67" s="7"/>
      <c r="E67" s="104" t="e">
        <f t="shared" si="9"/>
        <v>#DIV/0!</v>
      </c>
      <c r="F67" s="81"/>
    </row>
    <row r="68" spans="1:6" ht="102" hidden="1" x14ac:dyDescent="0.2">
      <c r="A68" s="2" t="s">
        <v>278</v>
      </c>
      <c r="B68" s="88" t="s">
        <v>279</v>
      </c>
      <c r="C68" s="7"/>
      <c r="D68" s="7"/>
      <c r="E68" s="104" t="e">
        <f t="shared" si="9"/>
        <v>#DIV/0!</v>
      </c>
      <c r="F68" s="81"/>
    </row>
    <row r="69" spans="1:6" ht="89.25" hidden="1" x14ac:dyDescent="0.2">
      <c r="A69" s="2" t="s">
        <v>280</v>
      </c>
      <c r="B69" s="88" t="s">
        <v>281</v>
      </c>
      <c r="C69" s="7"/>
      <c r="D69" s="7"/>
      <c r="E69" s="104" t="e">
        <f t="shared" si="9"/>
        <v>#DIV/0!</v>
      </c>
      <c r="F69" s="81"/>
    </row>
    <row r="70" spans="1:6" ht="61.15" customHeight="1" x14ac:dyDescent="0.2">
      <c r="A70" s="2" t="s">
        <v>282</v>
      </c>
      <c r="B70" s="88" t="s">
        <v>67</v>
      </c>
      <c r="C70" s="7">
        <v>66744.7</v>
      </c>
      <c r="D70" s="7">
        <v>66744.7</v>
      </c>
      <c r="E70" s="104">
        <f t="shared" si="9"/>
        <v>1</v>
      </c>
      <c r="F70" s="81"/>
    </row>
    <row r="71" spans="1:6" ht="58.15" customHeight="1" x14ac:dyDescent="0.2">
      <c r="A71" s="2" t="s">
        <v>283</v>
      </c>
      <c r="B71" s="88" t="s">
        <v>84</v>
      </c>
      <c r="C71" s="7">
        <v>14473.7</v>
      </c>
      <c r="D71" s="7">
        <v>14473.7</v>
      </c>
      <c r="E71" s="104">
        <f t="shared" si="9"/>
        <v>1</v>
      </c>
      <c r="F71" s="81"/>
    </row>
    <row r="72" spans="1:6" ht="51" hidden="1" x14ac:dyDescent="0.2">
      <c r="A72" s="2" t="s">
        <v>230</v>
      </c>
      <c r="B72" s="88" t="s">
        <v>83</v>
      </c>
      <c r="C72" s="7">
        <v>11750.1</v>
      </c>
      <c r="D72" s="7">
        <v>11750.1</v>
      </c>
      <c r="E72" s="104">
        <f t="shared" si="9"/>
        <v>1</v>
      </c>
      <c r="F72" s="81"/>
    </row>
    <row r="73" spans="1:6" ht="41.45" hidden="1" customHeight="1" x14ac:dyDescent="0.2">
      <c r="A73" s="2" t="s">
        <v>284</v>
      </c>
      <c r="B73" s="88" t="s">
        <v>285</v>
      </c>
      <c r="C73" s="7"/>
      <c r="D73" s="7"/>
      <c r="E73" s="104" t="e">
        <f t="shared" si="9"/>
        <v>#DIV/0!</v>
      </c>
      <c r="F73" s="81"/>
    </row>
    <row r="74" spans="1:6" ht="51" hidden="1" x14ac:dyDescent="0.2">
      <c r="A74" s="2" t="s">
        <v>265</v>
      </c>
      <c r="B74" s="88" t="s">
        <v>286</v>
      </c>
      <c r="C74" s="7"/>
      <c r="D74" s="7"/>
      <c r="E74" s="104" t="e">
        <f t="shared" si="9"/>
        <v>#DIV/0!</v>
      </c>
      <c r="F74" s="81"/>
    </row>
    <row r="75" spans="1:6" ht="85.15" hidden="1" customHeight="1" x14ac:dyDescent="0.2">
      <c r="A75" s="2" t="s">
        <v>287</v>
      </c>
      <c r="B75" s="88" t="s">
        <v>286</v>
      </c>
      <c r="C75" s="7"/>
      <c r="D75" s="7"/>
      <c r="E75" s="104" t="e">
        <f t="shared" si="9"/>
        <v>#DIV/0!</v>
      </c>
      <c r="F75" s="81"/>
    </row>
    <row r="76" spans="1:6" ht="85.15" customHeight="1" x14ac:dyDescent="0.2">
      <c r="A76" s="2" t="s">
        <v>288</v>
      </c>
      <c r="B76" s="89" t="s">
        <v>210</v>
      </c>
      <c r="C76" s="90">
        <v>12642.6</v>
      </c>
      <c r="D76" s="90">
        <v>12642.6</v>
      </c>
      <c r="E76" s="104">
        <f t="shared" si="9"/>
        <v>1</v>
      </c>
      <c r="F76" s="81"/>
    </row>
    <row r="77" spans="1:6" ht="57.6" customHeight="1" x14ac:dyDescent="0.2">
      <c r="A77" s="2" t="s">
        <v>289</v>
      </c>
      <c r="B77" s="89" t="s">
        <v>211</v>
      </c>
      <c r="C77" s="90">
        <v>417.6</v>
      </c>
      <c r="D77" s="90">
        <v>417.6</v>
      </c>
      <c r="E77" s="104">
        <f t="shared" si="9"/>
        <v>1</v>
      </c>
      <c r="F77" s="81"/>
    </row>
    <row r="78" spans="1:6" ht="64.900000000000006" customHeight="1" x14ac:dyDescent="0.2">
      <c r="A78" s="108" t="s">
        <v>290</v>
      </c>
      <c r="B78" s="89" t="s">
        <v>291</v>
      </c>
      <c r="C78" s="7">
        <v>2658</v>
      </c>
      <c r="D78" s="7">
        <v>2658</v>
      </c>
      <c r="E78" s="104">
        <f t="shared" si="9"/>
        <v>1</v>
      </c>
      <c r="F78" s="81"/>
    </row>
    <row r="79" spans="1:6" ht="83.45" hidden="1" customHeight="1" x14ac:dyDescent="0.2">
      <c r="A79" s="2" t="s">
        <v>231</v>
      </c>
      <c r="B79" s="89" t="s">
        <v>232</v>
      </c>
      <c r="C79" s="7">
        <v>1994.8</v>
      </c>
      <c r="D79" s="7">
        <v>1994.8</v>
      </c>
      <c r="E79" s="104">
        <f t="shared" si="9"/>
        <v>1</v>
      </c>
      <c r="F79" s="81"/>
    </row>
    <row r="80" spans="1:6" ht="93" hidden="1" customHeight="1" x14ac:dyDescent="0.2">
      <c r="A80" s="2" t="s">
        <v>233</v>
      </c>
      <c r="B80" s="89" t="s">
        <v>234</v>
      </c>
      <c r="C80" s="7">
        <v>0</v>
      </c>
      <c r="D80" s="7">
        <v>0</v>
      </c>
      <c r="E80" s="104" t="e">
        <f t="shared" si="9"/>
        <v>#DIV/0!</v>
      </c>
      <c r="F80" s="81"/>
    </row>
    <row r="81" spans="1:6" ht="157.15" hidden="1" customHeight="1" x14ac:dyDescent="0.2">
      <c r="A81" s="2" t="s">
        <v>292</v>
      </c>
      <c r="B81" s="89" t="s">
        <v>293</v>
      </c>
      <c r="C81" s="7"/>
      <c r="D81" s="7"/>
      <c r="E81" s="104" t="e">
        <f t="shared" si="9"/>
        <v>#DIV/0!</v>
      </c>
      <c r="F81" s="81"/>
    </row>
    <row r="82" spans="1:6" ht="73.900000000000006" customHeight="1" x14ac:dyDescent="0.2">
      <c r="A82" s="2" t="s">
        <v>233</v>
      </c>
      <c r="B82" s="89" t="s">
        <v>234</v>
      </c>
      <c r="C82" s="7"/>
      <c r="D82" s="7"/>
      <c r="E82" s="104"/>
      <c r="F82" s="81"/>
    </row>
    <row r="83" spans="1:6" ht="153" hidden="1" x14ac:dyDescent="0.2">
      <c r="A83" s="108" t="s">
        <v>294</v>
      </c>
      <c r="B83" s="89" t="s">
        <v>295</v>
      </c>
      <c r="C83" s="7">
        <v>500</v>
      </c>
      <c r="D83" s="7">
        <v>500</v>
      </c>
      <c r="E83" s="104">
        <f t="shared" ref="E83:E121" si="10">D83/C83</f>
        <v>1</v>
      </c>
      <c r="F83" s="81"/>
    </row>
    <row r="84" spans="1:6" ht="30" customHeight="1" x14ac:dyDescent="0.2">
      <c r="A84" s="82" t="s">
        <v>78</v>
      </c>
      <c r="B84" s="89" t="s">
        <v>70</v>
      </c>
      <c r="C84" s="105">
        <f>C86+C110+C111</f>
        <v>732656.70000000007</v>
      </c>
      <c r="D84" s="105">
        <f>D86+D110+D111</f>
        <v>732656.70000000007</v>
      </c>
      <c r="E84" s="104">
        <f t="shared" si="10"/>
        <v>1</v>
      </c>
      <c r="F84" s="81"/>
    </row>
    <row r="85" spans="1:6" ht="55.9" hidden="1" customHeight="1" x14ac:dyDescent="0.2">
      <c r="A85" s="2" t="s">
        <v>296</v>
      </c>
      <c r="B85" s="89" t="s">
        <v>297</v>
      </c>
      <c r="C85" s="105"/>
      <c r="D85" s="105"/>
      <c r="E85" s="104" t="e">
        <f t="shared" si="10"/>
        <v>#DIV/0!</v>
      </c>
      <c r="F85" s="81"/>
    </row>
    <row r="86" spans="1:6" ht="48.6" customHeight="1" x14ac:dyDescent="0.2">
      <c r="A86" s="82" t="s">
        <v>79</v>
      </c>
      <c r="B86" s="88" t="s">
        <v>71</v>
      </c>
      <c r="C86" s="105">
        <f>SUM(C87:C109)</f>
        <v>678415.50000000012</v>
      </c>
      <c r="D86" s="105">
        <f>SUM(D87:D109)</f>
        <v>678415.50000000012</v>
      </c>
      <c r="E86" s="104">
        <f t="shared" si="10"/>
        <v>1</v>
      </c>
      <c r="F86" s="81"/>
    </row>
    <row r="87" spans="1:6" ht="136.9" hidden="1" customHeight="1" x14ac:dyDescent="0.2">
      <c r="A87" s="2" t="s">
        <v>298</v>
      </c>
      <c r="B87" s="88" t="s">
        <v>56</v>
      </c>
      <c r="C87" s="7">
        <v>552602.5</v>
      </c>
      <c r="D87" s="7">
        <v>552602.5</v>
      </c>
      <c r="E87" s="104">
        <f t="shared" si="10"/>
        <v>1</v>
      </c>
      <c r="F87" s="81"/>
    </row>
    <row r="88" spans="1:6" ht="73.150000000000006" customHeight="1" x14ac:dyDescent="0.2">
      <c r="A88" s="2" t="s">
        <v>299</v>
      </c>
      <c r="B88" s="88" t="s">
        <v>57</v>
      </c>
      <c r="C88" s="7">
        <v>1483.2</v>
      </c>
      <c r="D88" s="7">
        <v>1483.2</v>
      </c>
      <c r="E88" s="104">
        <f t="shared" si="10"/>
        <v>1</v>
      </c>
      <c r="F88" s="81"/>
    </row>
    <row r="89" spans="1:6" ht="144" hidden="1" customHeight="1" x14ac:dyDescent="0.2">
      <c r="A89" s="2" t="s">
        <v>300</v>
      </c>
      <c r="B89" s="88" t="s">
        <v>301</v>
      </c>
      <c r="C89" s="7"/>
      <c r="D89" s="7"/>
      <c r="E89" s="104" t="e">
        <f t="shared" si="10"/>
        <v>#DIV/0!</v>
      </c>
      <c r="F89" s="81"/>
    </row>
    <row r="90" spans="1:6" ht="55.9" customHeight="1" x14ac:dyDescent="0.2">
      <c r="A90" s="2" t="s">
        <v>302</v>
      </c>
      <c r="B90" s="88" t="s">
        <v>58</v>
      </c>
      <c r="C90" s="7">
        <v>3375.9</v>
      </c>
      <c r="D90" s="7">
        <v>3375.9</v>
      </c>
      <c r="E90" s="104">
        <f t="shared" si="10"/>
        <v>1</v>
      </c>
      <c r="F90" s="81"/>
    </row>
    <row r="91" spans="1:6" ht="102" hidden="1" x14ac:dyDescent="0.2">
      <c r="A91" s="2" t="s">
        <v>303</v>
      </c>
      <c r="B91" s="88" t="s">
        <v>59</v>
      </c>
      <c r="C91" s="7">
        <v>494.4</v>
      </c>
      <c r="D91" s="7">
        <v>494.4</v>
      </c>
      <c r="E91" s="104">
        <f t="shared" si="10"/>
        <v>1</v>
      </c>
      <c r="F91" s="81"/>
    </row>
    <row r="92" spans="1:6" ht="140.25" hidden="1" x14ac:dyDescent="0.2">
      <c r="A92" s="2" t="s">
        <v>304</v>
      </c>
      <c r="B92" s="88" t="s">
        <v>60</v>
      </c>
      <c r="C92" s="7">
        <v>2472</v>
      </c>
      <c r="D92" s="7">
        <v>2472</v>
      </c>
      <c r="E92" s="104">
        <f t="shared" si="10"/>
        <v>1</v>
      </c>
      <c r="F92" s="81"/>
    </row>
    <row r="93" spans="1:6" ht="116.45" hidden="1" customHeight="1" x14ac:dyDescent="0.2">
      <c r="A93" s="2" t="s">
        <v>305</v>
      </c>
      <c r="B93" s="88" t="s">
        <v>61</v>
      </c>
      <c r="C93" s="7">
        <v>0</v>
      </c>
      <c r="D93" s="7">
        <v>0</v>
      </c>
      <c r="E93" s="104" t="e">
        <f t="shared" si="10"/>
        <v>#DIV/0!</v>
      </c>
      <c r="F93" s="81"/>
    </row>
    <row r="94" spans="1:6" ht="84.6" hidden="1" customHeight="1" x14ac:dyDescent="0.2">
      <c r="A94" s="2" t="s">
        <v>306</v>
      </c>
      <c r="B94" s="88" t="s">
        <v>307</v>
      </c>
      <c r="C94" s="7">
        <v>0</v>
      </c>
      <c r="D94" s="7">
        <v>0</v>
      </c>
      <c r="E94" s="104" t="e">
        <f t="shared" si="10"/>
        <v>#DIV/0!</v>
      </c>
      <c r="F94" s="81"/>
    </row>
    <row r="95" spans="1:6" ht="68.45" hidden="1" customHeight="1" x14ac:dyDescent="0.2">
      <c r="A95" s="2" t="s">
        <v>308</v>
      </c>
      <c r="B95" s="88" t="s">
        <v>62</v>
      </c>
      <c r="C95" s="7">
        <v>408.8</v>
      </c>
      <c r="D95" s="7">
        <v>408.8</v>
      </c>
      <c r="E95" s="104">
        <f t="shared" si="10"/>
        <v>1</v>
      </c>
      <c r="F95" s="81"/>
    </row>
    <row r="96" spans="1:6" ht="69" hidden="1" customHeight="1" x14ac:dyDescent="0.2">
      <c r="A96" s="2" t="s">
        <v>309</v>
      </c>
      <c r="B96" s="88" t="s">
        <v>63</v>
      </c>
      <c r="C96" s="7">
        <v>4918.8</v>
      </c>
      <c r="D96" s="7">
        <v>4918.8</v>
      </c>
      <c r="E96" s="104">
        <f t="shared" si="10"/>
        <v>1</v>
      </c>
      <c r="F96" s="81"/>
    </row>
    <row r="97" spans="1:6" ht="93.6" hidden="1" customHeight="1" x14ac:dyDescent="0.2">
      <c r="A97" s="2" t="s">
        <v>310</v>
      </c>
      <c r="B97" s="88" t="s">
        <v>311</v>
      </c>
      <c r="C97" s="7"/>
      <c r="D97" s="7"/>
      <c r="E97" s="104" t="e">
        <f t="shared" si="10"/>
        <v>#DIV/0!</v>
      </c>
      <c r="F97" s="81"/>
    </row>
    <row r="98" spans="1:6" ht="96.6" hidden="1" customHeight="1" x14ac:dyDescent="0.2">
      <c r="A98" s="2" t="s">
        <v>312</v>
      </c>
      <c r="B98" s="88" t="s">
        <v>69</v>
      </c>
      <c r="C98" s="7">
        <v>0</v>
      </c>
      <c r="D98" s="7">
        <v>0</v>
      </c>
      <c r="E98" s="104" t="e">
        <f t="shared" si="10"/>
        <v>#DIV/0!</v>
      </c>
      <c r="F98" s="81"/>
    </row>
    <row r="99" spans="1:6" ht="92.45" customHeight="1" x14ac:dyDescent="0.2">
      <c r="A99" s="2" t="s">
        <v>313</v>
      </c>
      <c r="B99" s="88" t="s">
        <v>64</v>
      </c>
      <c r="C99" s="7">
        <v>6727.9</v>
      </c>
      <c r="D99" s="7">
        <v>6727.9</v>
      </c>
      <c r="E99" s="104">
        <f t="shared" si="10"/>
        <v>1</v>
      </c>
      <c r="F99" s="81"/>
    </row>
    <row r="100" spans="1:6" ht="85.9" customHeight="1" x14ac:dyDescent="0.2">
      <c r="A100" s="2" t="s">
        <v>314</v>
      </c>
      <c r="B100" s="88" t="s">
        <v>65</v>
      </c>
      <c r="C100" s="7">
        <v>149.4</v>
      </c>
      <c r="D100" s="7">
        <v>149.4</v>
      </c>
      <c r="E100" s="104">
        <f t="shared" si="10"/>
        <v>1</v>
      </c>
      <c r="F100" s="81"/>
    </row>
    <row r="101" spans="1:6" ht="140.44999999999999" hidden="1" customHeight="1" x14ac:dyDescent="0.2">
      <c r="A101" s="2" t="s">
        <v>315</v>
      </c>
      <c r="B101" s="88" t="s">
        <v>66</v>
      </c>
      <c r="C101" s="7">
        <v>546.4</v>
      </c>
      <c r="D101" s="7">
        <v>546.4</v>
      </c>
      <c r="E101" s="104">
        <f t="shared" si="10"/>
        <v>1</v>
      </c>
      <c r="F101" s="81"/>
    </row>
    <row r="102" spans="1:6" ht="86.45" hidden="1" customHeight="1" x14ac:dyDescent="0.2">
      <c r="A102" s="2" t="s">
        <v>316</v>
      </c>
      <c r="B102" s="88" t="s">
        <v>68</v>
      </c>
      <c r="C102" s="7">
        <v>103359</v>
      </c>
      <c r="D102" s="7">
        <v>103359</v>
      </c>
      <c r="E102" s="104">
        <f t="shared" si="10"/>
        <v>1</v>
      </c>
      <c r="F102" s="81"/>
    </row>
    <row r="103" spans="1:6" ht="43.9" hidden="1" customHeight="1" x14ac:dyDescent="0.2">
      <c r="A103" s="2" t="s">
        <v>317</v>
      </c>
      <c r="B103" s="88" t="s">
        <v>318</v>
      </c>
      <c r="C103" s="7"/>
      <c r="D103" s="7"/>
      <c r="E103" s="104" t="e">
        <f t="shared" si="10"/>
        <v>#DIV/0!</v>
      </c>
      <c r="F103" s="81"/>
    </row>
    <row r="104" spans="1:6" ht="76.5" hidden="1" x14ac:dyDescent="0.2">
      <c r="A104" s="2" t="s">
        <v>319</v>
      </c>
      <c r="B104" s="88" t="s">
        <v>320</v>
      </c>
      <c r="C104" s="7"/>
      <c r="D104" s="7"/>
      <c r="E104" s="104" t="e">
        <f t="shared" si="10"/>
        <v>#DIV/0!</v>
      </c>
      <c r="F104" s="81"/>
    </row>
    <row r="105" spans="1:6" ht="38.25" hidden="1" x14ac:dyDescent="0.2">
      <c r="A105" s="2" t="s">
        <v>321</v>
      </c>
      <c r="B105" s="88" t="s">
        <v>322</v>
      </c>
      <c r="C105" s="7"/>
      <c r="D105" s="7"/>
      <c r="E105" s="104" t="e">
        <f t="shared" si="10"/>
        <v>#DIV/0!</v>
      </c>
      <c r="F105" s="81"/>
    </row>
    <row r="106" spans="1:6" ht="69.599999999999994" hidden="1" customHeight="1" x14ac:dyDescent="0.2">
      <c r="A106" s="2" t="s">
        <v>323</v>
      </c>
      <c r="B106" s="88" t="s">
        <v>324</v>
      </c>
      <c r="C106" s="7"/>
      <c r="D106" s="7"/>
      <c r="E106" s="104" t="e">
        <f t="shared" si="10"/>
        <v>#DIV/0!</v>
      </c>
      <c r="F106" s="81"/>
    </row>
    <row r="107" spans="1:6" ht="121.9" hidden="1" customHeight="1" x14ac:dyDescent="0.2">
      <c r="A107" s="2" t="s">
        <v>325</v>
      </c>
      <c r="B107" s="88" t="s">
        <v>326</v>
      </c>
      <c r="C107" s="7"/>
      <c r="D107" s="7"/>
      <c r="E107" s="104" t="e">
        <f t="shared" si="10"/>
        <v>#DIV/0!</v>
      </c>
      <c r="F107" s="81"/>
    </row>
    <row r="108" spans="1:6" ht="85.9" customHeight="1" x14ac:dyDescent="0.2">
      <c r="A108" s="2" t="s">
        <v>327</v>
      </c>
      <c r="B108" s="88" t="s">
        <v>90</v>
      </c>
      <c r="C108" s="7">
        <v>1834.5</v>
      </c>
      <c r="D108" s="7">
        <v>1834.5</v>
      </c>
      <c r="E108" s="104">
        <f t="shared" si="10"/>
        <v>1</v>
      </c>
      <c r="F108" s="81"/>
    </row>
    <row r="109" spans="1:6" ht="126" customHeight="1" x14ac:dyDescent="0.2">
      <c r="A109" s="2" t="s">
        <v>328</v>
      </c>
      <c r="B109" s="88" t="s">
        <v>235</v>
      </c>
      <c r="C109" s="7">
        <v>42.7</v>
      </c>
      <c r="D109" s="7">
        <v>42.7</v>
      </c>
      <c r="E109" s="104">
        <f t="shared" si="10"/>
        <v>1</v>
      </c>
      <c r="F109" s="81"/>
    </row>
    <row r="110" spans="1:6" ht="76.5" hidden="1" x14ac:dyDescent="0.2">
      <c r="A110" s="2" t="s">
        <v>329</v>
      </c>
      <c r="B110" s="89" t="s">
        <v>236</v>
      </c>
      <c r="C110" s="85">
        <v>5.2</v>
      </c>
      <c r="D110" s="85">
        <v>5.2</v>
      </c>
      <c r="E110" s="104">
        <f t="shared" si="10"/>
        <v>1</v>
      </c>
      <c r="F110" s="81"/>
    </row>
    <row r="111" spans="1:6" ht="49.9" customHeight="1" x14ac:dyDescent="0.2">
      <c r="A111" s="2" t="s">
        <v>330</v>
      </c>
      <c r="B111" s="88" t="s">
        <v>94</v>
      </c>
      <c r="C111" s="7">
        <v>54236</v>
      </c>
      <c r="D111" s="7">
        <v>54236</v>
      </c>
      <c r="E111" s="104">
        <f t="shared" si="10"/>
        <v>1</v>
      </c>
      <c r="F111" s="81"/>
    </row>
    <row r="112" spans="1:6" ht="42" hidden="1" customHeight="1" x14ac:dyDescent="0.2">
      <c r="A112" s="2" t="s">
        <v>331</v>
      </c>
      <c r="B112" s="89" t="s">
        <v>332</v>
      </c>
      <c r="C112" s="85"/>
      <c r="D112" s="85"/>
      <c r="E112" s="104" t="e">
        <f t="shared" si="10"/>
        <v>#DIV/0!</v>
      </c>
      <c r="F112" s="81"/>
    </row>
    <row r="113" spans="1:6" ht="58.15" hidden="1" customHeight="1" x14ac:dyDescent="0.2">
      <c r="A113" s="82" t="s">
        <v>18</v>
      </c>
      <c r="B113" s="89" t="s">
        <v>48</v>
      </c>
      <c r="C113" s="83">
        <f>C117+C118+C116</f>
        <v>40348.500000000007</v>
      </c>
      <c r="D113" s="83">
        <f>D117+D118+D116</f>
        <v>40348.500000000007</v>
      </c>
      <c r="E113" s="104">
        <f t="shared" si="10"/>
        <v>1</v>
      </c>
      <c r="F113" s="81"/>
    </row>
    <row r="114" spans="1:6" ht="163.15" hidden="1" customHeight="1" x14ac:dyDescent="0.2">
      <c r="A114" s="2" t="s">
        <v>333</v>
      </c>
      <c r="B114" s="89" t="s">
        <v>334</v>
      </c>
      <c r="C114" s="7"/>
      <c r="D114" s="7"/>
      <c r="E114" s="104" t="e">
        <f t="shared" si="10"/>
        <v>#DIV/0!</v>
      </c>
      <c r="F114" s="81"/>
    </row>
    <row r="115" spans="1:6" ht="100.9" hidden="1" customHeight="1" x14ac:dyDescent="0.2">
      <c r="A115" s="2" t="s">
        <v>335</v>
      </c>
      <c r="B115" s="88" t="s">
        <v>365</v>
      </c>
      <c r="C115" s="7"/>
      <c r="D115" s="7"/>
      <c r="E115" s="104" t="e">
        <f t="shared" si="10"/>
        <v>#DIV/0!</v>
      </c>
      <c r="F115" s="81"/>
    </row>
    <row r="116" spans="1:6" ht="167.45" customHeight="1" x14ac:dyDescent="0.2">
      <c r="A116" s="109" t="s">
        <v>336</v>
      </c>
      <c r="B116" s="88" t="s">
        <v>337</v>
      </c>
      <c r="C116" s="7">
        <v>702.8</v>
      </c>
      <c r="D116" s="7">
        <v>702.8</v>
      </c>
      <c r="E116" s="104">
        <f t="shared" si="10"/>
        <v>1</v>
      </c>
      <c r="F116" s="81"/>
    </row>
    <row r="117" spans="1:6" ht="44.45" customHeight="1" x14ac:dyDescent="0.2">
      <c r="A117" s="109" t="s">
        <v>237</v>
      </c>
      <c r="B117" s="88" t="s">
        <v>238</v>
      </c>
      <c r="C117" s="7">
        <v>3904.4</v>
      </c>
      <c r="D117" s="7">
        <v>3904.4</v>
      </c>
      <c r="E117" s="104">
        <f t="shared" si="10"/>
        <v>1</v>
      </c>
      <c r="F117" s="81"/>
    </row>
    <row r="118" spans="1:6" ht="72.599999999999994" hidden="1" customHeight="1" x14ac:dyDescent="0.2">
      <c r="A118" s="82" t="s">
        <v>81</v>
      </c>
      <c r="B118" s="89" t="s">
        <v>80</v>
      </c>
      <c r="C118" s="110">
        <f>SUM(C119:C131)</f>
        <v>35741.300000000003</v>
      </c>
      <c r="D118" s="110">
        <f>SUM(D119:D131)</f>
        <v>35741.300000000003</v>
      </c>
      <c r="E118" s="104">
        <f t="shared" si="10"/>
        <v>1</v>
      </c>
      <c r="F118" s="81"/>
    </row>
    <row r="119" spans="1:6" ht="45.6" customHeight="1" x14ac:dyDescent="0.2">
      <c r="A119" s="2" t="s">
        <v>93</v>
      </c>
      <c r="B119" s="89" t="s">
        <v>92</v>
      </c>
      <c r="C119" s="7">
        <v>3615.7</v>
      </c>
      <c r="D119" s="7">
        <v>3615.7</v>
      </c>
      <c r="E119" s="104">
        <f t="shared" si="10"/>
        <v>1</v>
      </c>
      <c r="F119" s="81"/>
    </row>
    <row r="120" spans="1:6" ht="57" hidden="1" customHeight="1" x14ac:dyDescent="0.2">
      <c r="A120" s="2" t="s">
        <v>96</v>
      </c>
      <c r="B120" s="88" t="s">
        <v>95</v>
      </c>
      <c r="C120" s="7">
        <v>0</v>
      </c>
      <c r="D120" s="7">
        <v>0</v>
      </c>
      <c r="E120" s="104" t="e">
        <f t="shared" si="10"/>
        <v>#DIV/0!</v>
      </c>
      <c r="F120" s="81"/>
    </row>
    <row r="121" spans="1:6" ht="75.599999999999994" customHeight="1" x14ac:dyDescent="0.2">
      <c r="A121" s="2" t="s">
        <v>338</v>
      </c>
      <c r="B121" s="88" t="s">
        <v>91</v>
      </c>
      <c r="C121" s="7">
        <v>972.5</v>
      </c>
      <c r="D121" s="7">
        <v>972.5</v>
      </c>
      <c r="E121" s="104">
        <f t="shared" si="10"/>
        <v>1</v>
      </c>
      <c r="F121" s="81"/>
    </row>
    <row r="122" spans="1:6" ht="54" hidden="1" customHeight="1" x14ac:dyDescent="0.2">
      <c r="A122" s="96" t="s">
        <v>375</v>
      </c>
      <c r="B122" s="88" t="s">
        <v>376</v>
      </c>
      <c r="C122" s="7"/>
      <c r="D122" s="7"/>
      <c r="E122" s="104"/>
      <c r="F122" s="81"/>
    </row>
    <row r="123" spans="1:6" ht="69.599999999999994" hidden="1" customHeight="1" x14ac:dyDescent="0.2">
      <c r="A123" s="96" t="s">
        <v>377</v>
      </c>
      <c r="B123" s="88" t="s">
        <v>378</v>
      </c>
      <c r="C123" s="7"/>
      <c r="D123" s="7"/>
      <c r="E123" s="104"/>
      <c r="F123" s="81"/>
    </row>
    <row r="124" spans="1:6" ht="58.15" customHeight="1" x14ac:dyDescent="0.2">
      <c r="A124" s="2" t="s">
        <v>339</v>
      </c>
      <c r="B124" s="88" t="s">
        <v>218</v>
      </c>
      <c r="C124" s="7">
        <v>9787</v>
      </c>
      <c r="D124" s="7">
        <v>9787</v>
      </c>
      <c r="E124" s="104">
        <f t="shared" ref="E124:E140" si="11">D124/C124</f>
        <v>1</v>
      </c>
      <c r="F124" s="81"/>
    </row>
    <row r="125" spans="1:6" ht="70.150000000000006" customHeight="1" x14ac:dyDescent="0.2">
      <c r="A125" s="2" t="s">
        <v>340</v>
      </c>
      <c r="B125" s="88" t="s">
        <v>219</v>
      </c>
      <c r="C125" s="7">
        <v>8479.9</v>
      </c>
      <c r="D125" s="7">
        <v>8479.9</v>
      </c>
      <c r="E125" s="104">
        <f t="shared" si="11"/>
        <v>1</v>
      </c>
      <c r="F125" s="81"/>
    </row>
    <row r="126" spans="1:6" ht="46.15" customHeight="1" x14ac:dyDescent="0.2">
      <c r="A126" s="2" t="s">
        <v>341</v>
      </c>
      <c r="B126" s="88" t="s">
        <v>342</v>
      </c>
      <c r="C126" s="7">
        <v>119.7</v>
      </c>
      <c r="D126" s="7">
        <v>119.7</v>
      </c>
      <c r="E126" s="104">
        <f t="shared" si="11"/>
        <v>1</v>
      </c>
      <c r="F126" s="81"/>
    </row>
    <row r="127" spans="1:6" ht="70.150000000000006" customHeight="1" x14ac:dyDescent="0.2">
      <c r="A127" s="2" t="s">
        <v>239</v>
      </c>
      <c r="B127" s="88" t="s">
        <v>240</v>
      </c>
      <c r="C127" s="7">
        <v>634.4</v>
      </c>
      <c r="D127" s="7">
        <v>634.4</v>
      </c>
      <c r="E127" s="104">
        <f t="shared" si="11"/>
        <v>1</v>
      </c>
      <c r="F127" s="81"/>
    </row>
    <row r="128" spans="1:6" ht="73.150000000000006" customHeight="1" x14ac:dyDescent="0.2">
      <c r="A128" s="2" t="s">
        <v>343</v>
      </c>
      <c r="B128" s="88" t="s">
        <v>344</v>
      </c>
      <c r="C128" s="7">
        <v>1750</v>
      </c>
      <c r="D128" s="7">
        <v>1750</v>
      </c>
      <c r="E128" s="104">
        <f t="shared" si="11"/>
        <v>1</v>
      </c>
      <c r="F128" s="81"/>
    </row>
    <row r="129" spans="1:6" ht="42" hidden="1" customHeight="1" x14ac:dyDescent="0.2">
      <c r="A129" s="2" t="s">
        <v>345</v>
      </c>
      <c r="B129" s="88" t="s">
        <v>346</v>
      </c>
      <c r="C129" s="7">
        <v>4554</v>
      </c>
      <c r="D129" s="7">
        <v>4554</v>
      </c>
      <c r="E129" s="104">
        <f t="shared" si="11"/>
        <v>1</v>
      </c>
      <c r="F129" s="81"/>
    </row>
    <row r="130" spans="1:6" ht="40.9" hidden="1" customHeight="1" x14ac:dyDescent="0.2">
      <c r="A130" s="2" t="s">
        <v>347</v>
      </c>
      <c r="B130" s="88" t="s">
        <v>348</v>
      </c>
      <c r="C130" s="7">
        <v>5190.1000000000004</v>
      </c>
      <c r="D130" s="7">
        <v>5190.1000000000004</v>
      </c>
      <c r="E130" s="104">
        <f t="shared" si="11"/>
        <v>1</v>
      </c>
      <c r="F130" s="81"/>
    </row>
    <row r="131" spans="1:6" ht="42.6" hidden="1" customHeight="1" x14ac:dyDescent="0.2">
      <c r="A131" s="2" t="s">
        <v>349</v>
      </c>
      <c r="B131" s="88" t="s">
        <v>350</v>
      </c>
      <c r="C131" s="7">
        <v>638</v>
      </c>
      <c r="D131" s="7">
        <v>638</v>
      </c>
      <c r="E131" s="104">
        <f t="shared" si="11"/>
        <v>1</v>
      </c>
      <c r="F131" s="81"/>
    </row>
    <row r="132" spans="1:6" ht="54.6" hidden="1" customHeight="1" x14ac:dyDescent="0.2">
      <c r="A132" s="82" t="s">
        <v>351</v>
      </c>
      <c r="B132" s="88" t="s">
        <v>352</v>
      </c>
      <c r="C132" s="83">
        <v>0.3</v>
      </c>
      <c r="D132" s="83">
        <v>0.3</v>
      </c>
      <c r="E132" s="104">
        <f t="shared" si="11"/>
        <v>1</v>
      </c>
      <c r="F132" s="81"/>
    </row>
    <row r="133" spans="1:6" ht="54" hidden="1" customHeight="1" x14ac:dyDescent="0.2">
      <c r="A133" s="2" t="s">
        <v>353</v>
      </c>
      <c r="B133" s="88" t="s">
        <v>354</v>
      </c>
      <c r="C133" s="7"/>
      <c r="D133" s="7"/>
      <c r="E133" s="104" t="e">
        <f t="shared" si="11"/>
        <v>#DIV/0!</v>
      </c>
      <c r="F133" s="81"/>
    </row>
    <row r="134" spans="1:6" ht="57.6" hidden="1" customHeight="1" x14ac:dyDescent="0.2">
      <c r="A134" s="2" t="s">
        <v>355</v>
      </c>
      <c r="B134" s="88" t="s">
        <v>356</v>
      </c>
      <c r="C134" s="7"/>
      <c r="D134" s="7"/>
      <c r="E134" s="104" t="e">
        <f t="shared" si="11"/>
        <v>#DIV/0!</v>
      </c>
      <c r="F134" s="81"/>
    </row>
    <row r="135" spans="1:6" ht="32.450000000000003" hidden="1" customHeight="1" x14ac:dyDescent="0.2">
      <c r="A135" s="2" t="s">
        <v>357</v>
      </c>
      <c r="B135" s="88" t="s">
        <v>358</v>
      </c>
      <c r="C135" s="7"/>
      <c r="D135" s="7"/>
      <c r="E135" s="104" t="e">
        <f t="shared" si="11"/>
        <v>#DIV/0!</v>
      </c>
      <c r="F135" s="81"/>
    </row>
    <row r="136" spans="1:6" ht="56.45" hidden="1" customHeight="1" x14ac:dyDescent="0.2">
      <c r="A136" s="82" t="s">
        <v>359</v>
      </c>
      <c r="B136" s="88" t="s">
        <v>360</v>
      </c>
      <c r="C136" s="83">
        <f>C137</f>
        <v>0</v>
      </c>
      <c r="D136" s="83">
        <f>D137</f>
        <v>0</v>
      </c>
      <c r="E136" s="104" t="e">
        <f t="shared" si="11"/>
        <v>#DIV/0!</v>
      </c>
      <c r="F136" s="81"/>
    </row>
    <row r="137" spans="1:6" ht="59.45" hidden="1" customHeight="1" x14ac:dyDescent="0.2">
      <c r="A137" s="2" t="s">
        <v>361</v>
      </c>
      <c r="B137" s="88" t="s">
        <v>362</v>
      </c>
      <c r="C137" s="7">
        <f>C138</f>
        <v>0</v>
      </c>
      <c r="D137" s="7">
        <f>D138</f>
        <v>0</v>
      </c>
      <c r="E137" s="104" t="e">
        <f t="shared" si="11"/>
        <v>#DIV/0!</v>
      </c>
    </row>
    <row r="138" spans="1:6" ht="63" hidden="1" customHeight="1" x14ac:dyDescent="0.2">
      <c r="A138" s="2" t="s">
        <v>361</v>
      </c>
      <c r="B138" s="88" t="s">
        <v>363</v>
      </c>
      <c r="C138" s="7"/>
      <c r="D138" s="7"/>
      <c r="E138" s="104" t="e">
        <f t="shared" si="11"/>
        <v>#DIV/0!</v>
      </c>
    </row>
    <row r="139" spans="1:6" ht="32.450000000000003" hidden="1" customHeight="1" x14ac:dyDescent="0.2">
      <c r="A139" s="82" t="s">
        <v>364</v>
      </c>
      <c r="B139" s="92"/>
      <c r="C139" s="83"/>
      <c r="D139" s="83"/>
      <c r="E139" s="104" t="e">
        <f t="shared" si="11"/>
        <v>#DIV/0!</v>
      </c>
    </row>
    <row r="140" spans="1:6" ht="20.45" customHeight="1" x14ac:dyDescent="0.2">
      <c r="A140" s="86" t="s">
        <v>20</v>
      </c>
      <c r="B140" s="91"/>
      <c r="C140" s="93">
        <f>C8+C39</f>
        <v>1598289.5000000002</v>
      </c>
      <c r="D140" s="93">
        <f>D8+D39</f>
        <v>1598289.5000000002</v>
      </c>
      <c r="E140" s="104">
        <f t="shared" si="11"/>
        <v>1</v>
      </c>
    </row>
  </sheetData>
  <mergeCells count="2">
    <mergeCell ref="A5:E5"/>
    <mergeCell ref="A2:E3"/>
  </mergeCells>
  <pageMargins left="0.55118110236220474" right="0.19685039370078741" top="0.39370078740157483" bottom="0.15748031496062992" header="0.19685039370078741" footer="0.15748031496062992"/>
  <pageSetup paperSize="9" scale="90" orientation="portrait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showGridLines="0" showZeros="0" topLeftCell="A4" workbookViewId="0">
      <selection activeCell="P77" sqref="P77"/>
    </sheetView>
  </sheetViews>
  <sheetFormatPr defaultColWidth="9.140625" defaultRowHeight="15" x14ac:dyDescent="0.25"/>
  <cols>
    <col min="1" max="1" width="37" style="9" customWidth="1"/>
    <col min="2" max="2" width="0.7109375" style="9" customWidth="1"/>
    <col min="3" max="3" width="0.5703125" style="9" customWidth="1"/>
    <col min="4" max="4" width="0.7109375" style="9" customWidth="1"/>
    <col min="5" max="6" width="0.5703125" style="9" customWidth="1"/>
    <col min="7" max="7" width="6" style="9" customWidth="1"/>
    <col min="8" max="10" width="0" style="9" hidden="1" customWidth="1"/>
    <col min="11" max="11" width="5.42578125" style="9" customWidth="1"/>
    <col min="12" max="12" width="6" style="9" customWidth="1"/>
    <col min="13" max="13" width="0" style="9" hidden="1" customWidth="1"/>
    <col min="14" max="14" width="14.28515625" style="9" hidden="1" customWidth="1"/>
    <col min="15" max="15" width="13.7109375" style="9" customWidth="1"/>
    <col min="16" max="16" width="13.140625" style="9" customWidth="1"/>
    <col min="17" max="17" width="11" style="9" customWidth="1"/>
    <col min="18" max="252" width="9.140625" style="9" customWidth="1"/>
    <col min="253" max="16384" width="9.140625" style="9"/>
  </cols>
  <sheetData>
    <row r="1" spans="1:18" ht="46.15" customHeight="1" x14ac:dyDescent="0.25">
      <c r="A1" s="114" t="s">
        <v>366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8"/>
    </row>
    <row r="2" spans="1:18" ht="24.6" customHeight="1" x14ac:dyDescent="0.25">
      <c r="A2" s="115" t="s">
        <v>102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8"/>
    </row>
    <row r="3" spans="1:18" ht="12.7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 t="s">
        <v>103</v>
      </c>
      <c r="N3" s="11" t="s">
        <v>104</v>
      </c>
      <c r="O3" s="8"/>
      <c r="P3" s="8"/>
      <c r="Q3" s="8" t="s">
        <v>105</v>
      </c>
      <c r="R3" s="8"/>
    </row>
    <row r="4" spans="1:18" ht="81.75" customHeight="1" x14ac:dyDescent="0.25">
      <c r="A4" s="116" t="s">
        <v>106</v>
      </c>
      <c r="B4" s="116"/>
      <c r="C4" s="116"/>
      <c r="D4" s="116"/>
      <c r="E4" s="116"/>
      <c r="F4" s="116"/>
      <c r="G4" s="116"/>
      <c r="H4" s="12"/>
      <c r="I4" s="12"/>
      <c r="J4" s="13" t="s">
        <v>107</v>
      </c>
      <c r="K4" s="13" t="s">
        <v>108</v>
      </c>
      <c r="L4" s="13" t="s">
        <v>109</v>
      </c>
      <c r="M4" s="14" t="s">
        <v>110</v>
      </c>
      <c r="N4" s="15" t="s">
        <v>110</v>
      </c>
      <c r="O4" s="13" t="s">
        <v>367</v>
      </c>
      <c r="P4" s="13" t="s">
        <v>368</v>
      </c>
      <c r="Q4" s="13" t="s">
        <v>101</v>
      </c>
      <c r="R4" s="8"/>
    </row>
    <row r="5" spans="1:18" ht="12.75" customHeight="1" x14ac:dyDescent="0.25">
      <c r="A5" s="117">
        <v>1</v>
      </c>
      <c r="B5" s="118"/>
      <c r="C5" s="118"/>
      <c r="D5" s="118"/>
      <c r="E5" s="118"/>
      <c r="F5" s="118"/>
      <c r="G5" s="118"/>
      <c r="H5" s="16"/>
      <c r="I5" s="17"/>
      <c r="J5" s="17"/>
      <c r="K5" s="17">
        <v>2</v>
      </c>
      <c r="L5" s="17">
        <v>3</v>
      </c>
      <c r="M5" s="17">
        <v>6</v>
      </c>
      <c r="N5" s="18">
        <v>6</v>
      </c>
      <c r="O5" s="13">
        <v>4</v>
      </c>
      <c r="P5" s="19">
        <v>5</v>
      </c>
      <c r="Q5" s="19">
        <v>6</v>
      </c>
      <c r="R5" s="8"/>
    </row>
    <row r="6" spans="1:18" ht="39.6" customHeight="1" x14ac:dyDescent="0.25">
      <c r="A6" s="113" t="s">
        <v>111</v>
      </c>
      <c r="B6" s="113"/>
      <c r="C6" s="113"/>
      <c r="D6" s="113"/>
      <c r="E6" s="113"/>
      <c r="F6" s="113"/>
      <c r="G6" s="113"/>
      <c r="H6" s="113"/>
      <c r="I6" s="113"/>
      <c r="J6" s="113"/>
      <c r="K6" s="20">
        <v>1</v>
      </c>
      <c r="L6" s="20">
        <v>2</v>
      </c>
      <c r="M6" s="21"/>
      <c r="N6" s="22">
        <v>90500</v>
      </c>
      <c r="O6" s="23">
        <v>3113.6</v>
      </c>
      <c r="P6" s="23">
        <v>3113.6</v>
      </c>
      <c r="Q6" s="24">
        <f t="shared" ref="Q6:Q20" si="0">P6/O6*100</f>
        <v>100</v>
      </c>
      <c r="R6" s="8"/>
    </row>
    <row r="7" spans="1:18" ht="41.25" customHeight="1" x14ac:dyDescent="0.25">
      <c r="A7" s="113" t="s">
        <v>112</v>
      </c>
      <c r="B7" s="113"/>
      <c r="C7" s="113"/>
      <c r="D7" s="113"/>
      <c r="E7" s="113"/>
      <c r="F7" s="113"/>
      <c r="G7" s="113"/>
      <c r="H7" s="113"/>
      <c r="I7" s="113"/>
      <c r="J7" s="113"/>
      <c r="K7" s="20">
        <v>1</v>
      </c>
      <c r="L7" s="20">
        <v>3</v>
      </c>
      <c r="M7" s="21"/>
      <c r="N7" s="22">
        <v>444590</v>
      </c>
      <c r="O7" s="23">
        <v>990.9</v>
      </c>
      <c r="P7" s="23">
        <v>990.9</v>
      </c>
      <c r="Q7" s="24">
        <f t="shared" si="0"/>
        <v>100</v>
      </c>
      <c r="R7" s="8"/>
    </row>
    <row r="8" spans="1:18" ht="31.15" hidden="1" customHeight="1" x14ac:dyDescent="0.25">
      <c r="A8" s="113" t="s">
        <v>113</v>
      </c>
      <c r="B8" s="113"/>
      <c r="C8" s="113"/>
      <c r="D8" s="113"/>
      <c r="E8" s="113"/>
      <c r="F8" s="113"/>
      <c r="G8" s="113"/>
      <c r="H8" s="113"/>
      <c r="I8" s="113"/>
      <c r="J8" s="113"/>
      <c r="K8" s="20">
        <v>1</v>
      </c>
      <c r="L8" s="20">
        <v>3</v>
      </c>
      <c r="M8" s="21"/>
      <c r="N8" s="22">
        <v>444590</v>
      </c>
      <c r="O8" s="23">
        <v>444.6</v>
      </c>
      <c r="P8" s="23">
        <v>444.6</v>
      </c>
      <c r="Q8" s="24">
        <f t="shared" si="0"/>
        <v>100</v>
      </c>
      <c r="R8" s="8"/>
    </row>
    <row r="9" spans="1:18" ht="12.75" hidden="1" customHeight="1" x14ac:dyDescent="0.25">
      <c r="A9" s="113" t="s">
        <v>113</v>
      </c>
      <c r="B9" s="113"/>
      <c r="C9" s="113"/>
      <c r="D9" s="113"/>
      <c r="E9" s="113"/>
      <c r="F9" s="113"/>
      <c r="G9" s="113"/>
      <c r="H9" s="113"/>
      <c r="I9" s="113"/>
      <c r="J9" s="113"/>
      <c r="K9" s="20">
        <v>1</v>
      </c>
      <c r="L9" s="20">
        <v>3</v>
      </c>
      <c r="M9" s="21"/>
      <c r="N9" s="22">
        <v>444590</v>
      </c>
      <c r="O9" s="23">
        <v>444.6</v>
      </c>
      <c r="P9" s="23">
        <v>444.6</v>
      </c>
      <c r="Q9" s="24">
        <f t="shared" si="0"/>
        <v>100</v>
      </c>
      <c r="R9" s="8"/>
    </row>
    <row r="10" spans="1:18" ht="12.75" hidden="1" customHeight="1" x14ac:dyDescent="0.25">
      <c r="A10" s="113" t="s">
        <v>114</v>
      </c>
      <c r="B10" s="113"/>
      <c r="C10" s="113"/>
      <c r="D10" s="113"/>
      <c r="E10" s="113"/>
      <c r="F10" s="113"/>
      <c r="G10" s="113"/>
      <c r="H10" s="113"/>
      <c r="I10" s="113"/>
      <c r="J10" s="113"/>
      <c r="K10" s="20">
        <v>1</v>
      </c>
      <c r="L10" s="20">
        <v>3</v>
      </c>
      <c r="M10" s="21"/>
      <c r="N10" s="22">
        <v>444590</v>
      </c>
      <c r="O10" s="23">
        <v>444.6</v>
      </c>
      <c r="P10" s="23">
        <v>444.6</v>
      </c>
      <c r="Q10" s="24">
        <f t="shared" si="0"/>
        <v>100</v>
      </c>
      <c r="R10" s="8"/>
    </row>
    <row r="11" spans="1:18" ht="12.75" hidden="1" customHeight="1" x14ac:dyDescent="0.25">
      <c r="A11" s="113" t="s">
        <v>115</v>
      </c>
      <c r="B11" s="113"/>
      <c r="C11" s="113"/>
      <c r="D11" s="113"/>
      <c r="E11" s="113"/>
      <c r="F11" s="113"/>
      <c r="G11" s="113"/>
      <c r="H11" s="113"/>
      <c r="I11" s="113"/>
      <c r="J11" s="113"/>
      <c r="K11" s="20">
        <v>1</v>
      </c>
      <c r="L11" s="20">
        <v>3</v>
      </c>
      <c r="M11" s="21"/>
      <c r="N11" s="22">
        <v>312500</v>
      </c>
      <c r="O11" s="23">
        <v>312.5</v>
      </c>
      <c r="P11" s="23">
        <v>312.5</v>
      </c>
      <c r="Q11" s="24">
        <f t="shared" si="0"/>
        <v>100</v>
      </c>
      <c r="R11" s="8"/>
    </row>
    <row r="12" spans="1:18" ht="31.15" hidden="1" customHeight="1" x14ac:dyDescent="0.25">
      <c r="A12" s="113" t="s">
        <v>116</v>
      </c>
      <c r="B12" s="113"/>
      <c r="C12" s="113"/>
      <c r="D12" s="113"/>
      <c r="E12" s="113"/>
      <c r="F12" s="113"/>
      <c r="G12" s="113"/>
      <c r="H12" s="113"/>
      <c r="I12" s="113"/>
      <c r="J12" s="113"/>
      <c r="K12" s="20">
        <v>1</v>
      </c>
      <c r="L12" s="20">
        <v>3</v>
      </c>
      <c r="M12" s="21"/>
      <c r="N12" s="22">
        <v>312500</v>
      </c>
      <c r="O12" s="23">
        <v>312.5</v>
      </c>
      <c r="P12" s="23">
        <v>312.5</v>
      </c>
      <c r="Q12" s="24">
        <f t="shared" si="0"/>
        <v>100</v>
      </c>
      <c r="R12" s="8"/>
    </row>
    <row r="13" spans="1:18" ht="12.75" hidden="1" customHeight="1" x14ac:dyDescent="0.25">
      <c r="A13" s="113" t="s">
        <v>117</v>
      </c>
      <c r="B13" s="113"/>
      <c r="C13" s="113"/>
      <c r="D13" s="113"/>
      <c r="E13" s="113"/>
      <c r="F13" s="113"/>
      <c r="G13" s="113"/>
      <c r="H13" s="113"/>
      <c r="I13" s="113"/>
      <c r="J13" s="113"/>
      <c r="K13" s="20">
        <v>1</v>
      </c>
      <c r="L13" s="20">
        <v>3</v>
      </c>
      <c r="M13" s="21"/>
      <c r="N13" s="22">
        <v>132076.85999999999</v>
      </c>
      <c r="O13" s="23">
        <v>132.1</v>
      </c>
      <c r="P13" s="23">
        <v>132.1</v>
      </c>
      <c r="Q13" s="24">
        <f t="shared" si="0"/>
        <v>100</v>
      </c>
      <c r="R13" s="8"/>
    </row>
    <row r="14" spans="1:18" ht="12.75" hidden="1" customHeight="1" x14ac:dyDescent="0.25">
      <c r="A14" s="113" t="s">
        <v>118</v>
      </c>
      <c r="B14" s="113"/>
      <c r="C14" s="113"/>
      <c r="D14" s="113"/>
      <c r="E14" s="113"/>
      <c r="F14" s="113"/>
      <c r="G14" s="113"/>
      <c r="H14" s="113"/>
      <c r="I14" s="113"/>
      <c r="J14" s="113"/>
      <c r="K14" s="20">
        <v>1</v>
      </c>
      <c r="L14" s="20">
        <v>3</v>
      </c>
      <c r="M14" s="21"/>
      <c r="N14" s="22">
        <v>132076.85999999999</v>
      </c>
      <c r="O14" s="23">
        <v>132.1</v>
      </c>
      <c r="P14" s="23">
        <v>132.1</v>
      </c>
      <c r="Q14" s="24">
        <f t="shared" si="0"/>
        <v>100</v>
      </c>
      <c r="R14" s="8"/>
    </row>
    <row r="15" spans="1:18" ht="21" hidden="1" customHeight="1" x14ac:dyDescent="0.25">
      <c r="A15" s="113" t="s">
        <v>119</v>
      </c>
      <c r="B15" s="113"/>
      <c r="C15" s="113"/>
      <c r="D15" s="113"/>
      <c r="E15" s="113"/>
      <c r="F15" s="113"/>
      <c r="G15" s="113"/>
      <c r="H15" s="113"/>
      <c r="I15" s="113"/>
      <c r="J15" s="113"/>
      <c r="K15" s="20">
        <v>1</v>
      </c>
      <c r="L15" s="20">
        <v>3</v>
      </c>
      <c r="M15" s="21"/>
      <c r="N15" s="22">
        <v>13.14</v>
      </c>
      <c r="O15" s="23">
        <v>0</v>
      </c>
      <c r="P15" s="23">
        <v>0</v>
      </c>
      <c r="Q15" s="24" t="e">
        <f t="shared" si="0"/>
        <v>#DIV/0!</v>
      </c>
      <c r="R15" s="8"/>
    </row>
    <row r="16" spans="1:18" ht="12.75" hidden="1" customHeight="1" x14ac:dyDescent="0.25">
      <c r="A16" s="113" t="s">
        <v>120</v>
      </c>
      <c r="B16" s="113"/>
      <c r="C16" s="113"/>
      <c r="D16" s="113"/>
      <c r="E16" s="113"/>
      <c r="F16" s="113"/>
      <c r="G16" s="113"/>
      <c r="H16" s="113"/>
      <c r="I16" s="113"/>
      <c r="J16" s="113"/>
      <c r="K16" s="20">
        <v>1</v>
      </c>
      <c r="L16" s="20">
        <v>3</v>
      </c>
      <c r="M16" s="21"/>
      <c r="N16" s="22">
        <v>13.14</v>
      </c>
      <c r="O16" s="23">
        <v>0</v>
      </c>
      <c r="P16" s="23">
        <v>0</v>
      </c>
      <c r="Q16" s="24" t="e">
        <f t="shared" si="0"/>
        <v>#DIV/0!</v>
      </c>
      <c r="R16" s="8"/>
    </row>
    <row r="17" spans="1:18" ht="52.15" hidden="1" customHeight="1" x14ac:dyDescent="0.25">
      <c r="A17" s="113" t="s">
        <v>121</v>
      </c>
      <c r="B17" s="113"/>
      <c r="C17" s="113"/>
      <c r="D17" s="113"/>
      <c r="E17" s="113"/>
      <c r="F17" s="113"/>
      <c r="G17" s="113"/>
      <c r="H17" s="113"/>
      <c r="I17" s="113"/>
      <c r="J17" s="113"/>
      <c r="K17" s="20">
        <v>1</v>
      </c>
      <c r="L17" s="20">
        <v>3</v>
      </c>
      <c r="M17" s="21"/>
      <c r="N17" s="22">
        <v>444590</v>
      </c>
      <c r="O17" s="23">
        <v>444.6</v>
      </c>
      <c r="P17" s="23">
        <v>444.6</v>
      </c>
      <c r="Q17" s="24">
        <f t="shared" si="0"/>
        <v>100</v>
      </c>
      <c r="R17" s="8"/>
    </row>
    <row r="18" spans="1:18" ht="55.15" customHeight="1" x14ac:dyDescent="0.25">
      <c r="A18" s="119" t="s">
        <v>122</v>
      </c>
      <c r="B18" s="120"/>
      <c r="C18" s="120"/>
      <c r="D18" s="120"/>
      <c r="E18" s="120"/>
      <c r="F18" s="120"/>
      <c r="G18" s="120"/>
      <c r="H18" s="120"/>
      <c r="I18" s="120"/>
      <c r="J18" s="121"/>
      <c r="K18" s="20">
        <v>1</v>
      </c>
      <c r="L18" s="20">
        <v>4</v>
      </c>
      <c r="M18" s="21"/>
      <c r="N18" s="22">
        <v>24926085.140000001</v>
      </c>
      <c r="O18" s="23">
        <v>65485.7</v>
      </c>
      <c r="P18" s="23">
        <v>65485.7</v>
      </c>
      <c r="Q18" s="24">
        <f t="shared" si="0"/>
        <v>100</v>
      </c>
      <c r="R18" s="8"/>
    </row>
    <row r="19" spans="1:18" ht="12.75" customHeight="1" x14ac:dyDescent="0.25">
      <c r="A19" s="113" t="s">
        <v>123</v>
      </c>
      <c r="B19" s="113"/>
      <c r="C19" s="113"/>
      <c r="D19" s="113"/>
      <c r="E19" s="113"/>
      <c r="F19" s="113"/>
      <c r="G19" s="113"/>
      <c r="H19" s="113"/>
      <c r="I19" s="113"/>
      <c r="J19" s="113"/>
      <c r="K19" s="20">
        <v>1</v>
      </c>
      <c r="L19" s="20">
        <v>5</v>
      </c>
      <c r="M19" s="21"/>
      <c r="N19" s="22">
        <v>39700</v>
      </c>
      <c r="O19" s="23">
        <v>5.2</v>
      </c>
      <c r="P19" s="23">
        <v>5.2</v>
      </c>
      <c r="Q19" s="24">
        <f t="shared" si="0"/>
        <v>100</v>
      </c>
      <c r="R19" s="8"/>
    </row>
    <row r="20" spans="1:18" ht="38.450000000000003" customHeight="1" x14ac:dyDescent="0.25">
      <c r="A20" s="113" t="s">
        <v>124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20">
        <v>1</v>
      </c>
      <c r="L20" s="20">
        <v>6</v>
      </c>
      <c r="M20" s="21"/>
      <c r="N20" s="22">
        <v>8276299.9999999991</v>
      </c>
      <c r="O20" s="23">
        <v>21551.4</v>
      </c>
      <c r="P20" s="23">
        <v>21551.4</v>
      </c>
      <c r="Q20" s="24">
        <f t="shared" si="0"/>
        <v>100</v>
      </c>
      <c r="R20" s="8"/>
    </row>
    <row r="21" spans="1:18" ht="12.75" hidden="1" customHeight="1" x14ac:dyDescent="0.25">
      <c r="A21" s="113" t="s">
        <v>125</v>
      </c>
      <c r="B21" s="113"/>
      <c r="C21" s="113"/>
      <c r="D21" s="113"/>
      <c r="E21" s="113"/>
      <c r="F21" s="113"/>
      <c r="G21" s="113"/>
      <c r="H21" s="113"/>
      <c r="I21" s="113"/>
      <c r="J21" s="113"/>
      <c r="K21" s="20">
        <v>1</v>
      </c>
      <c r="L21" s="20">
        <v>7</v>
      </c>
      <c r="M21" s="21"/>
      <c r="N21" s="22">
        <v>1214167.21</v>
      </c>
      <c r="O21" s="23">
        <v>0</v>
      </c>
      <c r="P21" s="23">
        <v>0</v>
      </c>
      <c r="Q21" s="24">
        <v>100</v>
      </c>
      <c r="R21" s="8"/>
    </row>
    <row r="22" spans="1:18" ht="12.75" hidden="1" customHeight="1" x14ac:dyDescent="0.25">
      <c r="A22" s="113" t="s">
        <v>126</v>
      </c>
      <c r="B22" s="113"/>
      <c r="C22" s="113"/>
      <c r="D22" s="113"/>
      <c r="E22" s="113"/>
      <c r="F22" s="113"/>
      <c r="G22" s="113"/>
      <c r="H22" s="113"/>
      <c r="I22" s="113"/>
      <c r="J22" s="113"/>
      <c r="K22" s="20">
        <v>1</v>
      </c>
      <c r="L22" s="20">
        <v>7</v>
      </c>
      <c r="M22" s="21"/>
      <c r="N22" s="22">
        <v>796951.73</v>
      </c>
      <c r="O22" s="23">
        <v>797</v>
      </c>
      <c r="P22" s="23">
        <v>797</v>
      </c>
      <c r="Q22" s="24">
        <f t="shared" ref="Q22:Q34" si="1">P22/O22*100</f>
        <v>100</v>
      </c>
      <c r="R22" s="8"/>
    </row>
    <row r="23" spans="1:18" ht="12.75" hidden="1" customHeight="1" x14ac:dyDescent="0.25">
      <c r="A23" s="113" t="s">
        <v>126</v>
      </c>
      <c r="B23" s="113"/>
      <c r="C23" s="113"/>
      <c r="D23" s="113"/>
      <c r="E23" s="113"/>
      <c r="F23" s="113"/>
      <c r="G23" s="113"/>
      <c r="H23" s="113"/>
      <c r="I23" s="113"/>
      <c r="J23" s="113"/>
      <c r="K23" s="20">
        <v>1</v>
      </c>
      <c r="L23" s="20">
        <v>7</v>
      </c>
      <c r="M23" s="21"/>
      <c r="N23" s="22">
        <v>796951.73</v>
      </c>
      <c r="O23" s="23">
        <v>797</v>
      </c>
      <c r="P23" s="23">
        <v>797</v>
      </c>
      <c r="Q23" s="24">
        <f t="shared" si="1"/>
        <v>100</v>
      </c>
      <c r="R23" s="8"/>
    </row>
    <row r="24" spans="1:18" ht="12.75" hidden="1" customHeight="1" x14ac:dyDescent="0.25">
      <c r="A24" s="113" t="s">
        <v>127</v>
      </c>
      <c r="B24" s="113"/>
      <c r="C24" s="113"/>
      <c r="D24" s="113"/>
      <c r="E24" s="113"/>
      <c r="F24" s="113"/>
      <c r="G24" s="113"/>
      <c r="H24" s="113"/>
      <c r="I24" s="113"/>
      <c r="J24" s="113"/>
      <c r="K24" s="20">
        <v>1</v>
      </c>
      <c r="L24" s="20">
        <v>7</v>
      </c>
      <c r="M24" s="21"/>
      <c r="N24" s="22">
        <v>796951.73</v>
      </c>
      <c r="O24" s="23">
        <v>797</v>
      </c>
      <c r="P24" s="23">
        <v>797</v>
      </c>
      <c r="Q24" s="24">
        <f t="shared" si="1"/>
        <v>100</v>
      </c>
      <c r="R24" s="8"/>
    </row>
    <row r="25" spans="1:18" ht="21" hidden="1" customHeight="1" x14ac:dyDescent="0.25">
      <c r="A25" s="113" t="s">
        <v>119</v>
      </c>
      <c r="B25" s="113"/>
      <c r="C25" s="113"/>
      <c r="D25" s="113"/>
      <c r="E25" s="113"/>
      <c r="F25" s="113"/>
      <c r="G25" s="113"/>
      <c r="H25" s="113"/>
      <c r="I25" s="113"/>
      <c r="J25" s="113"/>
      <c r="K25" s="20">
        <v>1</v>
      </c>
      <c r="L25" s="20">
        <v>7</v>
      </c>
      <c r="M25" s="21"/>
      <c r="N25" s="22">
        <v>796951.73</v>
      </c>
      <c r="O25" s="23">
        <v>797</v>
      </c>
      <c r="P25" s="23">
        <v>797</v>
      </c>
      <c r="Q25" s="24">
        <f t="shared" si="1"/>
        <v>100</v>
      </c>
      <c r="R25" s="8"/>
    </row>
    <row r="26" spans="1:18" ht="12.75" hidden="1" customHeight="1" x14ac:dyDescent="0.25">
      <c r="A26" s="113" t="s">
        <v>128</v>
      </c>
      <c r="B26" s="113"/>
      <c r="C26" s="113"/>
      <c r="D26" s="113"/>
      <c r="E26" s="113"/>
      <c r="F26" s="113"/>
      <c r="G26" s="113"/>
      <c r="H26" s="113"/>
      <c r="I26" s="113"/>
      <c r="J26" s="113"/>
      <c r="K26" s="20">
        <v>1</v>
      </c>
      <c r="L26" s="20">
        <v>7</v>
      </c>
      <c r="M26" s="21"/>
      <c r="N26" s="22">
        <v>796951.73</v>
      </c>
      <c r="O26" s="23">
        <v>797</v>
      </c>
      <c r="P26" s="23">
        <v>797</v>
      </c>
      <c r="Q26" s="24">
        <f t="shared" si="1"/>
        <v>100</v>
      </c>
      <c r="R26" s="8"/>
    </row>
    <row r="27" spans="1:18" ht="12.75" hidden="1" customHeight="1" x14ac:dyDescent="0.25">
      <c r="A27" s="113" t="s">
        <v>129</v>
      </c>
      <c r="B27" s="113"/>
      <c r="C27" s="113"/>
      <c r="D27" s="113"/>
      <c r="E27" s="113"/>
      <c r="F27" s="113"/>
      <c r="G27" s="113"/>
      <c r="H27" s="113"/>
      <c r="I27" s="113"/>
      <c r="J27" s="113"/>
      <c r="K27" s="20">
        <v>1</v>
      </c>
      <c r="L27" s="20">
        <v>7</v>
      </c>
      <c r="M27" s="21"/>
      <c r="N27" s="22">
        <v>796951.73</v>
      </c>
      <c r="O27" s="23">
        <v>797</v>
      </c>
      <c r="P27" s="23">
        <v>797</v>
      </c>
      <c r="Q27" s="24">
        <f t="shared" si="1"/>
        <v>100</v>
      </c>
      <c r="R27" s="8"/>
    </row>
    <row r="28" spans="1:18" ht="12.75" hidden="1" customHeight="1" x14ac:dyDescent="0.25">
      <c r="A28" s="113" t="s">
        <v>130</v>
      </c>
      <c r="B28" s="113"/>
      <c r="C28" s="113"/>
      <c r="D28" s="113"/>
      <c r="E28" s="113"/>
      <c r="F28" s="113"/>
      <c r="G28" s="113"/>
      <c r="H28" s="113"/>
      <c r="I28" s="113"/>
      <c r="J28" s="113"/>
      <c r="K28" s="20">
        <v>1</v>
      </c>
      <c r="L28" s="20">
        <v>7</v>
      </c>
      <c r="M28" s="21"/>
      <c r="N28" s="22">
        <v>417215.48</v>
      </c>
      <c r="O28" s="23">
        <v>417.2</v>
      </c>
      <c r="P28" s="23">
        <v>417.2</v>
      </c>
      <c r="Q28" s="24">
        <f t="shared" si="1"/>
        <v>100</v>
      </c>
      <c r="R28" s="8"/>
    </row>
    <row r="29" spans="1:18" ht="12.75" hidden="1" customHeight="1" x14ac:dyDescent="0.25">
      <c r="A29" s="113" t="s">
        <v>131</v>
      </c>
      <c r="B29" s="113"/>
      <c r="C29" s="113"/>
      <c r="D29" s="113"/>
      <c r="E29" s="113"/>
      <c r="F29" s="113"/>
      <c r="G29" s="113"/>
      <c r="H29" s="113"/>
      <c r="I29" s="113"/>
      <c r="J29" s="113"/>
      <c r="K29" s="20">
        <v>1</v>
      </c>
      <c r="L29" s="20">
        <v>7</v>
      </c>
      <c r="M29" s="21"/>
      <c r="N29" s="22">
        <v>417215.48</v>
      </c>
      <c r="O29" s="23">
        <v>417.2</v>
      </c>
      <c r="P29" s="23">
        <v>417.2</v>
      </c>
      <c r="Q29" s="24">
        <f t="shared" si="1"/>
        <v>100</v>
      </c>
      <c r="R29" s="8"/>
    </row>
    <row r="30" spans="1:18" ht="41.45" hidden="1" customHeight="1" x14ac:dyDescent="0.25">
      <c r="A30" s="113" t="s">
        <v>119</v>
      </c>
      <c r="B30" s="113"/>
      <c r="C30" s="113"/>
      <c r="D30" s="113"/>
      <c r="E30" s="113"/>
      <c r="F30" s="113"/>
      <c r="G30" s="113"/>
      <c r="H30" s="113"/>
      <c r="I30" s="113"/>
      <c r="J30" s="113"/>
      <c r="K30" s="20">
        <v>1</v>
      </c>
      <c r="L30" s="20">
        <v>7</v>
      </c>
      <c r="M30" s="21"/>
      <c r="N30" s="22">
        <v>417215.48</v>
      </c>
      <c r="O30" s="23">
        <v>417.2</v>
      </c>
      <c r="P30" s="23">
        <v>417.2</v>
      </c>
      <c r="Q30" s="24">
        <f t="shared" si="1"/>
        <v>100</v>
      </c>
      <c r="R30" s="8"/>
    </row>
    <row r="31" spans="1:18" ht="12.75" hidden="1" customHeight="1" x14ac:dyDescent="0.25">
      <c r="A31" s="113" t="s">
        <v>128</v>
      </c>
      <c r="B31" s="113"/>
      <c r="C31" s="113"/>
      <c r="D31" s="113"/>
      <c r="E31" s="113"/>
      <c r="F31" s="113"/>
      <c r="G31" s="113"/>
      <c r="H31" s="113"/>
      <c r="I31" s="113"/>
      <c r="J31" s="113"/>
      <c r="K31" s="20">
        <v>1</v>
      </c>
      <c r="L31" s="20">
        <v>7</v>
      </c>
      <c r="M31" s="21"/>
      <c r="N31" s="22">
        <v>417215.48</v>
      </c>
      <c r="O31" s="23">
        <v>417.2</v>
      </c>
      <c r="P31" s="23">
        <v>417.2</v>
      </c>
      <c r="Q31" s="24">
        <f t="shared" si="1"/>
        <v>100</v>
      </c>
      <c r="R31" s="8"/>
    </row>
    <row r="32" spans="1:18" ht="12.75" hidden="1" customHeight="1" x14ac:dyDescent="0.25">
      <c r="A32" s="113" t="s">
        <v>132</v>
      </c>
      <c r="B32" s="113"/>
      <c r="C32" s="113"/>
      <c r="D32" s="113"/>
      <c r="E32" s="113"/>
      <c r="F32" s="113"/>
      <c r="G32" s="113"/>
      <c r="H32" s="113"/>
      <c r="I32" s="113"/>
      <c r="J32" s="113"/>
      <c r="K32" s="20">
        <v>1</v>
      </c>
      <c r="L32" s="20">
        <v>7</v>
      </c>
      <c r="M32" s="21"/>
      <c r="N32" s="22">
        <v>417215.48</v>
      </c>
      <c r="O32" s="23">
        <v>417.2</v>
      </c>
      <c r="P32" s="23">
        <v>417.2</v>
      </c>
      <c r="Q32" s="24">
        <f t="shared" si="1"/>
        <v>100</v>
      </c>
      <c r="R32" s="8"/>
    </row>
    <row r="33" spans="1:18" ht="12.75" customHeight="1" x14ac:dyDescent="0.25">
      <c r="A33" s="113" t="s">
        <v>133</v>
      </c>
      <c r="B33" s="113"/>
      <c r="C33" s="113"/>
      <c r="D33" s="113"/>
      <c r="E33" s="113"/>
      <c r="F33" s="113"/>
      <c r="G33" s="113"/>
      <c r="H33" s="113"/>
      <c r="I33" s="113"/>
      <c r="J33" s="113"/>
      <c r="K33" s="20">
        <v>1</v>
      </c>
      <c r="L33" s="20">
        <v>11</v>
      </c>
      <c r="M33" s="21"/>
      <c r="N33" s="22">
        <v>148051</v>
      </c>
      <c r="O33" s="95">
        <v>1200</v>
      </c>
      <c r="P33" s="95">
        <v>0</v>
      </c>
      <c r="Q33" s="95">
        <v>0</v>
      </c>
      <c r="R33" s="8"/>
    </row>
    <row r="34" spans="1:18" ht="12.75" customHeight="1" x14ac:dyDescent="0.25">
      <c r="A34" s="113" t="s">
        <v>134</v>
      </c>
      <c r="B34" s="113"/>
      <c r="C34" s="113"/>
      <c r="D34" s="113"/>
      <c r="E34" s="113"/>
      <c r="F34" s="113"/>
      <c r="G34" s="113"/>
      <c r="H34" s="113"/>
      <c r="I34" s="113"/>
      <c r="J34" s="113"/>
      <c r="K34" s="20">
        <v>1</v>
      </c>
      <c r="L34" s="20">
        <v>13</v>
      </c>
      <c r="M34" s="21"/>
      <c r="N34" s="22">
        <v>13536950.949999999</v>
      </c>
      <c r="O34" s="23">
        <v>33182.800000000003</v>
      </c>
      <c r="P34" s="23">
        <v>33182.800000000003</v>
      </c>
      <c r="Q34" s="24">
        <f t="shared" si="1"/>
        <v>100</v>
      </c>
      <c r="R34" s="8"/>
    </row>
    <row r="35" spans="1:18" ht="16.5" hidden="1" customHeight="1" x14ac:dyDescent="0.25">
      <c r="A35" s="122" t="s">
        <v>135</v>
      </c>
      <c r="B35" s="122"/>
      <c r="C35" s="122"/>
      <c r="D35" s="122"/>
      <c r="E35" s="122"/>
      <c r="F35" s="122"/>
      <c r="G35" s="122"/>
      <c r="H35" s="122"/>
      <c r="I35" s="122"/>
      <c r="J35" s="122"/>
      <c r="K35" s="25">
        <v>4</v>
      </c>
      <c r="L35" s="25">
        <v>0</v>
      </c>
      <c r="M35" s="21"/>
      <c r="N35" s="26">
        <v>80038903.590000004</v>
      </c>
      <c r="O35" s="27">
        <v>80038.899999999994</v>
      </c>
      <c r="P35" s="27">
        <v>80038.899999999994</v>
      </c>
      <c r="Q35" s="24">
        <f t="shared" ref="Q35:Q57" si="2">P35/O35*100</f>
        <v>100</v>
      </c>
      <c r="R35" s="8"/>
    </row>
    <row r="36" spans="1:18" ht="12.75" customHeight="1" x14ac:dyDescent="0.25">
      <c r="A36" s="113" t="s">
        <v>136</v>
      </c>
      <c r="B36" s="113"/>
      <c r="C36" s="113"/>
      <c r="D36" s="113"/>
      <c r="E36" s="113"/>
      <c r="F36" s="113"/>
      <c r="G36" s="113"/>
      <c r="H36" s="113"/>
      <c r="I36" s="113"/>
      <c r="J36" s="113"/>
      <c r="K36" s="20">
        <v>4</v>
      </c>
      <c r="L36" s="20">
        <v>5</v>
      </c>
      <c r="M36" s="21"/>
      <c r="N36" s="22">
        <v>1359600</v>
      </c>
      <c r="O36" s="23">
        <v>2134.5</v>
      </c>
      <c r="P36" s="23">
        <v>2134.5</v>
      </c>
      <c r="Q36" s="24">
        <f t="shared" si="2"/>
        <v>100</v>
      </c>
      <c r="R36" s="8"/>
    </row>
    <row r="37" spans="1:18" ht="12.75" hidden="1" customHeight="1" x14ac:dyDescent="0.25">
      <c r="A37" s="113" t="s">
        <v>137</v>
      </c>
      <c r="B37" s="113"/>
      <c r="C37" s="113"/>
      <c r="D37" s="113"/>
      <c r="E37" s="113"/>
      <c r="F37" s="113"/>
      <c r="G37" s="113"/>
      <c r="H37" s="113"/>
      <c r="I37" s="113"/>
      <c r="J37" s="113"/>
      <c r="K37" s="20">
        <v>4</v>
      </c>
      <c r="L37" s="20">
        <v>5</v>
      </c>
      <c r="M37" s="21"/>
      <c r="N37" s="22">
        <v>1240300</v>
      </c>
      <c r="O37" s="23">
        <v>1240.3</v>
      </c>
      <c r="P37" s="23">
        <v>1240.3</v>
      </c>
      <c r="Q37" s="24">
        <f t="shared" si="2"/>
        <v>100</v>
      </c>
      <c r="R37" s="8"/>
    </row>
    <row r="38" spans="1:18" ht="21" hidden="1" customHeight="1" x14ac:dyDescent="0.25">
      <c r="A38" s="113" t="s">
        <v>138</v>
      </c>
      <c r="B38" s="113"/>
      <c r="C38" s="113"/>
      <c r="D38" s="113"/>
      <c r="E38" s="113"/>
      <c r="F38" s="113"/>
      <c r="G38" s="113"/>
      <c r="H38" s="113"/>
      <c r="I38" s="113"/>
      <c r="J38" s="113"/>
      <c r="K38" s="20">
        <v>4</v>
      </c>
      <c r="L38" s="20">
        <v>5</v>
      </c>
      <c r="M38" s="21"/>
      <c r="N38" s="22">
        <v>1240300</v>
      </c>
      <c r="O38" s="23">
        <v>1240.3</v>
      </c>
      <c r="P38" s="23">
        <v>1240.3</v>
      </c>
      <c r="Q38" s="24">
        <f t="shared" si="2"/>
        <v>100</v>
      </c>
      <c r="R38" s="8"/>
    </row>
    <row r="39" spans="1:18" ht="21" hidden="1" customHeight="1" x14ac:dyDescent="0.25">
      <c r="A39" s="113" t="s">
        <v>139</v>
      </c>
      <c r="B39" s="113"/>
      <c r="C39" s="113"/>
      <c r="D39" s="113"/>
      <c r="E39" s="113"/>
      <c r="F39" s="113"/>
      <c r="G39" s="113"/>
      <c r="H39" s="113"/>
      <c r="I39" s="113"/>
      <c r="J39" s="113"/>
      <c r="K39" s="20">
        <v>4</v>
      </c>
      <c r="L39" s="20">
        <v>5</v>
      </c>
      <c r="M39" s="21"/>
      <c r="N39" s="22">
        <v>1240300</v>
      </c>
      <c r="O39" s="23">
        <v>1240.3</v>
      </c>
      <c r="P39" s="23">
        <v>1240.3</v>
      </c>
      <c r="Q39" s="24">
        <f t="shared" si="2"/>
        <v>100</v>
      </c>
      <c r="R39" s="8"/>
    </row>
    <row r="40" spans="1:18" ht="21" hidden="1" customHeight="1" x14ac:dyDescent="0.25">
      <c r="A40" s="113" t="s">
        <v>117</v>
      </c>
      <c r="B40" s="113"/>
      <c r="C40" s="113"/>
      <c r="D40" s="113"/>
      <c r="E40" s="113"/>
      <c r="F40" s="113"/>
      <c r="G40" s="113"/>
      <c r="H40" s="113"/>
      <c r="I40" s="113"/>
      <c r="J40" s="113"/>
      <c r="K40" s="20">
        <v>4</v>
      </c>
      <c r="L40" s="20">
        <v>5</v>
      </c>
      <c r="M40" s="21"/>
      <c r="N40" s="22">
        <v>1240300</v>
      </c>
      <c r="O40" s="23">
        <v>1240.3</v>
      </c>
      <c r="P40" s="23">
        <v>1240.3</v>
      </c>
      <c r="Q40" s="24">
        <f t="shared" si="2"/>
        <v>100</v>
      </c>
      <c r="R40" s="8"/>
    </row>
    <row r="41" spans="1:18" ht="12.75" hidden="1" customHeight="1" x14ac:dyDescent="0.25">
      <c r="A41" s="113" t="s">
        <v>118</v>
      </c>
      <c r="B41" s="113"/>
      <c r="C41" s="113"/>
      <c r="D41" s="113"/>
      <c r="E41" s="113"/>
      <c r="F41" s="113"/>
      <c r="G41" s="113"/>
      <c r="H41" s="113"/>
      <c r="I41" s="113"/>
      <c r="J41" s="113"/>
      <c r="K41" s="20">
        <v>4</v>
      </c>
      <c r="L41" s="20">
        <v>5</v>
      </c>
      <c r="M41" s="21"/>
      <c r="N41" s="22">
        <v>1240300</v>
      </c>
      <c r="O41" s="23">
        <v>1240.3</v>
      </c>
      <c r="P41" s="23">
        <v>1240.3</v>
      </c>
      <c r="Q41" s="24">
        <f t="shared" si="2"/>
        <v>100</v>
      </c>
      <c r="R41" s="8"/>
    </row>
    <row r="42" spans="1:18" ht="21" hidden="1" customHeight="1" x14ac:dyDescent="0.25">
      <c r="A42" s="113" t="s">
        <v>140</v>
      </c>
      <c r="B42" s="113"/>
      <c r="C42" s="113"/>
      <c r="D42" s="113"/>
      <c r="E42" s="113"/>
      <c r="F42" s="113"/>
      <c r="G42" s="113"/>
      <c r="H42" s="113"/>
      <c r="I42" s="113"/>
      <c r="J42" s="113"/>
      <c r="K42" s="20">
        <v>4</v>
      </c>
      <c r="L42" s="20">
        <v>5</v>
      </c>
      <c r="M42" s="21"/>
      <c r="N42" s="22">
        <v>1240300</v>
      </c>
      <c r="O42" s="23">
        <v>1240.3</v>
      </c>
      <c r="P42" s="23">
        <v>1240.3</v>
      </c>
      <c r="Q42" s="24">
        <f t="shared" si="2"/>
        <v>100</v>
      </c>
      <c r="R42" s="8"/>
    </row>
    <row r="43" spans="1:18" ht="12.75" hidden="1" customHeight="1" x14ac:dyDescent="0.25">
      <c r="A43" s="113" t="s">
        <v>141</v>
      </c>
      <c r="B43" s="113"/>
      <c r="C43" s="113"/>
      <c r="D43" s="113"/>
      <c r="E43" s="113"/>
      <c r="F43" s="113"/>
      <c r="G43" s="113"/>
      <c r="H43" s="113"/>
      <c r="I43" s="113"/>
      <c r="J43" s="113"/>
      <c r="K43" s="20">
        <v>4</v>
      </c>
      <c r="L43" s="20">
        <v>5</v>
      </c>
      <c r="M43" s="21"/>
      <c r="N43" s="22">
        <v>119300</v>
      </c>
      <c r="O43" s="23">
        <v>119.3</v>
      </c>
      <c r="P43" s="23">
        <v>119.3</v>
      </c>
      <c r="Q43" s="24">
        <f t="shared" si="2"/>
        <v>100</v>
      </c>
      <c r="R43" s="8"/>
    </row>
    <row r="44" spans="1:18" ht="21" hidden="1" customHeight="1" x14ac:dyDescent="0.25">
      <c r="A44" s="113" t="s">
        <v>141</v>
      </c>
      <c r="B44" s="113"/>
      <c r="C44" s="113"/>
      <c r="D44" s="113"/>
      <c r="E44" s="113"/>
      <c r="F44" s="113"/>
      <c r="G44" s="113"/>
      <c r="H44" s="113"/>
      <c r="I44" s="113"/>
      <c r="J44" s="113"/>
      <c r="K44" s="20">
        <v>4</v>
      </c>
      <c r="L44" s="20">
        <v>5</v>
      </c>
      <c r="M44" s="21"/>
      <c r="N44" s="22">
        <v>119300</v>
      </c>
      <c r="O44" s="23">
        <v>119.3</v>
      </c>
      <c r="P44" s="23">
        <v>119.3</v>
      </c>
      <c r="Q44" s="24">
        <f t="shared" si="2"/>
        <v>100</v>
      </c>
      <c r="R44" s="8"/>
    </row>
    <row r="45" spans="1:18" ht="21" hidden="1" customHeight="1" x14ac:dyDescent="0.25">
      <c r="A45" s="113" t="s">
        <v>142</v>
      </c>
      <c r="B45" s="113"/>
      <c r="C45" s="113"/>
      <c r="D45" s="113"/>
      <c r="E45" s="113"/>
      <c r="F45" s="113"/>
      <c r="G45" s="113"/>
      <c r="H45" s="113"/>
      <c r="I45" s="113"/>
      <c r="J45" s="113"/>
      <c r="K45" s="20">
        <v>4</v>
      </c>
      <c r="L45" s="20">
        <v>5</v>
      </c>
      <c r="M45" s="21"/>
      <c r="N45" s="22">
        <v>1300</v>
      </c>
      <c r="O45" s="23">
        <v>1.3</v>
      </c>
      <c r="P45" s="23">
        <v>1.3</v>
      </c>
      <c r="Q45" s="24">
        <f t="shared" si="2"/>
        <v>100</v>
      </c>
      <c r="R45" s="8"/>
    </row>
    <row r="46" spans="1:18" ht="31.15" hidden="1" customHeight="1" x14ac:dyDescent="0.25">
      <c r="A46" s="113" t="s">
        <v>117</v>
      </c>
      <c r="B46" s="113"/>
      <c r="C46" s="113"/>
      <c r="D46" s="113"/>
      <c r="E46" s="113"/>
      <c r="F46" s="113"/>
      <c r="G46" s="113"/>
      <c r="H46" s="113"/>
      <c r="I46" s="113"/>
      <c r="J46" s="113"/>
      <c r="K46" s="20">
        <v>4</v>
      </c>
      <c r="L46" s="20">
        <v>5</v>
      </c>
      <c r="M46" s="21"/>
      <c r="N46" s="22">
        <v>1300</v>
      </c>
      <c r="O46" s="23">
        <v>1.3</v>
      </c>
      <c r="P46" s="23">
        <v>1.3</v>
      </c>
      <c r="Q46" s="24">
        <f t="shared" si="2"/>
        <v>100</v>
      </c>
      <c r="R46" s="8"/>
    </row>
    <row r="47" spans="1:18" ht="12.75" hidden="1" customHeight="1" x14ac:dyDescent="0.25">
      <c r="A47" s="113" t="s">
        <v>118</v>
      </c>
      <c r="B47" s="113"/>
      <c r="C47" s="113"/>
      <c r="D47" s="113"/>
      <c r="E47" s="113"/>
      <c r="F47" s="113"/>
      <c r="G47" s="113"/>
      <c r="H47" s="113"/>
      <c r="I47" s="113"/>
      <c r="J47" s="113"/>
      <c r="K47" s="20">
        <v>4</v>
      </c>
      <c r="L47" s="20">
        <v>5</v>
      </c>
      <c r="M47" s="21"/>
      <c r="N47" s="22">
        <v>1300</v>
      </c>
      <c r="O47" s="23">
        <v>1.3</v>
      </c>
      <c r="P47" s="23">
        <v>1.3</v>
      </c>
      <c r="Q47" s="24">
        <f t="shared" si="2"/>
        <v>100</v>
      </c>
      <c r="R47" s="8"/>
    </row>
    <row r="48" spans="1:18" ht="21" hidden="1" customHeight="1" x14ac:dyDescent="0.25">
      <c r="A48" s="113" t="s">
        <v>143</v>
      </c>
      <c r="B48" s="113"/>
      <c r="C48" s="113"/>
      <c r="D48" s="113"/>
      <c r="E48" s="113"/>
      <c r="F48" s="113"/>
      <c r="G48" s="113"/>
      <c r="H48" s="113"/>
      <c r="I48" s="113"/>
      <c r="J48" s="113"/>
      <c r="K48" s="20">
        <v>4</v>
      </c>
      <c r="L48" s="20">
        <v>5</v>
      </c>
      <c r="M48" s="21"/>
      <c r="N48" s="22">
        <v>1300</v>
      </c>
      <c r="O48" s="23">
        <v>1.3</v>
      </c>
      <c r="P48" s="23">
        <v>1.3</v>
      </c>
      <c r="Q48" s="24">
        <f t="shared" si="2"/>
        <v>100</v>
      </c>
      <c r="R48" s="8"/>
    </row>
    <row r="49" spans="1:18" ht="12.75" hidden="1" customHeight="1" x14ac:dyDescent="0.25">
      <c r="A49" s="113" t="s">
        <v>144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20">
        <v>4</v>
      </c>
      <c r="L49" s="20">
        <v>5</v>
      </c>
      <c r="M49" s="21"/>
      <c r="N49" s="22">
        <v>118000</v>
      </c>
      <c r="O49" s="23">
        <v>118</v>
      </c>
      <c r="P49" s="23">
        <v>118</v>
      </c>
      <c r="Q49" s="24">
        <f t="shared" si="2"/>
        <v>100</v>
      </c>
      <c r="R49" s="8"/>
    </row>
    <row r="50" spans="1:18" ht="21" hidden="1" customHeight="1" x14ac:dyDescent="0.25">
      <c r="A50" s="113" t="s">
        <v>117</v>
      </c>
      <c r="B50" s="113"/>
      <c r="C50" s="113"/>
      <c r="D50" s="113"/>
      <c r="E50" s="113"/>
      <c r="F50" s="113"/>
      <c r="G50" s="113"/>
      <c r="H50" s="113"/>
      <c r="I50" s="113"/>
      <c r="J50" s="113"/>
      <c r="K50" s="20">
        <v>4</v>
      </c>
      <c r="L50" s="20">
        <v>5</v>
      </c>
      <c r="M50" s="21"/>
      <c r="N50" s="22">
        <v>118000</v>
      </c>
      <c r="O50" s="23">
        <v>118</v>
      </c>
      <c r="P50" s="23">
        <v>118</v>
      </c>
      <c r="Q50" s="24">
        <f t="shared" si="2"/>
        <v>100</v>
      </c>
      <c r="R50" s="8"/>
    </row>
    <row r="51" spans="1:18" ht="12.75" hidden="1" customHeight="1" x14ac:dyDescent="0.25">
      <c r="A51" s="113" t="s">
        <v>118</v>
      </c>
      <c r="B51" s="113"/>
      <c r="C51" s="113"/>
      <c r="D51" s="113"/>
      <c r="E51" s="113"/>
      <c r="F51" s="113"/>
      <c r="G51" s="113"/>
      <c r="H51" s="113"/>
      <c r="I51" s="113"/>
      <c r="J51" s="113"/>
      <c r="K51" s="20">
        <v>4</v>
      </c>
      <c r="L51" s="20">
        <v>5</v>
      </c>
      <c r="M51" s="21"/>
      <c r="N51" s="22">
        <v>118000</v>
      </c>
      <c r="O51" s="23">
        <v>118</v>
      </c>
      <c r="P51" s="23">
        <v>118</v>
      </c>
      <c r="Q51" s="24">
        <f t="shared" si="2"/>
        <v>100</v>
      </c>
      <c r="R51" s="8"/>
    </row>
    <row r="52" spans="1:18" ht="21" hidden="1" customHeight="1" x14ac:dyDescent="0.25">
      <c r="A52" s="113" t="s">
        <v>145</v>
      </c>
      <c r="B52" s="113"/>
      <c r="C52" s="113"/>
      <c r="D52" s="113"/>
      <c r="E52" s="113"/>
      <c r="F52" s="113"/>
      <c r="G52" s="113"/>
      <c r="H52" s="113"/>
      <c r="I52" s="113"/>
      <c r="J52" s="113"/>
      <c r="K52" s="20">
        <v>4</v>
      </c>
      <c r="L52" s="20">
        <v>5</v>
      </c>
      <c r="M52" s="21"/>
      <c r="N52" s="22">
        <v>118000</v>
      </c>
      <c r="O52" s="23">
        <v>118</v>
      </c>
      <c r="P52" s="23">
        <v>118</v>
      </c>
      <c r="Q52" s="24">
        <f t="shared" si="2"/>
        <v>100</v>
      </c>
      <c r="R52" s="8"/>
    </row>
    <row r="53" spans="1:18" ht="15" customHeight="1" x14ac:dyDescent="0.25">
      <c r="A53" s="113" t="s">
        <v>370</v>
      </c>
      <c r="B53" s="113"/>
      <c r="C53" s="113"/>
      <c r="D53" s="113"/>
      <c r="E53" s="113"/>
      <c r="F53" s="113"/>
      <c r="G53" s="113"/>
      <c r="H53" s="113"/>
      <c r="I53" s="113"/>
      <c r="J53" s="113"/>
      <c r="K53" s="20">
        <v>4</v>
      </c>
      <c r="L53" s="20">
        <v>6</v>
      </c>
      <c r="M53" s="21"/>
      <c r="N53" s="22"/>
      <c r="O53" s="23">
        <v>3305.7</v>
      </c>
      <c r="P53" s="23">
        <v>3305.7</v>
      </c>
      <c r="Q53" s="24">
        <f t="shared" si="2"/>
        <v>100</v>
      </c>
      <c r="R53" s="8"/>
    </row>
    <row r="54" spans="1:18" ht="12.75" customHeight="1" x14ac:dyDescent="0.25">
      <c r="A54" s="113" t="s">
        <v>146</v>
      </c>
      <c r="B54" s="113"/>
      <c r="C54" s="113"/>
      <c r="D54" s="113"/>
      <c r="E54" s="113"/>
      <c r="F54" s="113"/>
      <c r="G54" s="113"/>
      <c r="H54" s="113"/>
      <c r="I54" s="113"/>
      <c r="J54" s="113"/>
      <c r="K54" s="20">
        <v>4</v>
      </c>
      <c r="L54" s="20">
        <v>9</v>
      </c>
      <c r="M54" s="21"/>
      <c r="N54" s="22">
        <v>71421384.420000002</v>
      </c>
      <c r="O54" s="23">
        <v>43797.3</v>
      </c>
      <c r="P54" s="23">
        <v>43797.3</v>
      </c>
      <c r="Q54" s="24">
        <f t="shared" si="2"/>
        <v>100</v>
      </c>
      <c r="R54" s="8"/>
    </row>
    <row r="55" spans="1:18" ht="12.75" customHeight="1" x14ac:dyDescent="0.25">
      <c r="A55" s="113" t="s">
        <v>147</v>
      </c>
      <c r="B55" s="113"/>
      <c r="C55" s="113"/>
      <c r="D55" s="113"/>
      <c r="E55" s="113"/>
      <c r="F55" s="113"/>
      <c r="G55" s="113"/>
      <c r="H55" s="113"/>
      <c r="I55" s="113"/>
      <c r="J55" s="113"/>
      <c r="K55" s="20">
        <v>4</v>
      </c>
      <c r="L55" s="20">
        <v>12</v>
      </c>
      <c r="M55" s="21"/>
      <c r="N55" s="22">
        <v>6957919.1699999999</v>
      </c>
      <c r="O55" s="23">
        <v>13843.2</v>
      </c>
      <c r="P55" s="23">
        <v>13843.2</v>
      </c>
      <c r="Q55" s="24">
        <f t="shared" si="2"/>
        <v>100</v>
      </c>
      <c r="R55" s="8"/>
    </row>
    <row r="56" spans="1:18" ht="12.75" hidden="1" customHeight="1" x14ac:dyDescent="0.25">
      <c r="A56" s="113" t="s">
        <v>148</v>
      </c>
      <c r="B56" s="113"/>
      <c r="C56" s="113"/>
      <c r="D56" s="113"/>
      <c r="E56" s="113"/>
      <c r="F56" s="113"/>
      <c r="G56" s="113"/>
      <c r="H56" s="113"/>
      <c r="I56" s="113"/>
      <c r="J56" s="113"/>
      <c r="K56" s="20">
        <v>5</v>
      </c>
      <c r="L56" s="20">
        <v>1</v>
      </c>
      <c r="M56" s="21"/>
      <c r="N56" s="22">
        <v>8795928.0899999999</v>
      </c>
      <c r="O56" s="23"/>
      <c r="P56" s="23"/>
      <c r="Q56" s="24" t="e">
        <f t="shared" si="2"/>
        <v>#DIV/0!</v>
      </c>
      <c r="R56" s="8"/>
    </row>
    <row r="57" spans="1:18" ht="12.75" hidden="1" customHeight="1" x14ac:dyDescent="0.25">
      <c r="A57" s="113" t="s">
        <v>149</v>
      </c>
      <c r="B57" s="113"/>
      <c r="C57" s="113"/>
      <c r="D57" s="113"/>
      <c r="E57" s="113"/>
      <c r="F57" s="113"/>
      <c r="G57" s="113"/>
      <c r="H57" s="113"/>
      <c r="I57" s="113"/>
      <c r="J57" s="113"/>
      <c r="K57" s="20">
        <v>5</v>
      </c>
      <c r="L57" s="20">
        <v>2</v>
      </c>
      <c r="M57" s="21"/>
      <c r="N57" s="22">
        <v>13784642.620000001</v>
      </c>
      <c r="O57" s="23"/>
      <c r="P57" s="23"/>
      <c r="Q57" s="24" t="e">
        <f t="shared" si="2"/>
        <v>#DIV/0!</v>
      </c>
      <c r="R57" s="8"/>
    </row>
    <row r="58" spans="1:18" ht="12.75" hidden="1" customHeight="1" x14ac:dyDescent="0.25">
      <c r="A58" s="113" t="s">
        <v>150</v>
      </c>
      <c r="B58" s="113"/>
      <c r="C58" s="113"/>
      <c r="D58" s="113"/>
      <c r="E58" s="113"/>
      <c r="F58" s="113"/>
      <c r="G58" s="113"/>
      <c r="H58" s="113"/>
      <c r="I58" s="113"/>
      <c r="J58" s="113"/>
      <c r="K58" s="20">
        <v>5</v>
      </c>
      <c r="L58" s="20">
        <v>3</v>
      </c>
      <c r="M58" s="21"/>
      <c r="N58" s="22">
        <v>8480867.3599999994</v>
      </c>
      <c r="O58" s="23">
        <v>0</v>
      </c>
      <c r="P58" s="23">
        <v>0</v>
      </c>
      <c r="Q58" s="24"/>
      <c r="R58" s="8"/>
    </row>
    <row r="59" spans="1:18" ht="25.9" hidden="1" customHeight="1" x14ac:dyDescent="0.25">
      <c r="A59" s="113" t="s">
        <v>151</v>
      </c>
      <c r="B59" s="113"/>
      <c r="C59" s="113"/>
      <c r="D59" s="113"/>
      <c r="E59" s="113"/>
      <c r="F59" s="113"/>
      <c r="G59" s="113"/>
      <c r="H59" s="113"/>
      <c r="I59" s="113"/>
      <c r="J59" s="113"/>
      <c r="K59" s="20">
        <v>5</v>
      </c>
      <c r="L59" s="20">
        <v>5</v>
      </c>
      <c r="M59" s="21"/>
      <c r="N59" s="22">
        <v>1162376.57</v>
      </c>
      <c r="O59" s="23"/>
      <c r="P59" s="23"/>
      <c r="Q59" s="24"/>
      <c r="R59" s="8"/>
    </row>
    <row r="60" spans="1:18" ht="12.75" customHeight="1" x14ac:dyDescent="0.25">
      <c r="A60" s="113" t="s">
        <v>152</v>
      </c>
      <c r="B60" s="113"/>
      <c r="C60" s="113"/>
      <c r="D60" s="113"/>
      <c r="E60" s="113"/>
      <c r="F60" s="113"/>
      <c r="G60" s="113"/>
      <c r="H60" s="113"/>
      <c r="I60" s="113"/>
      <c r="J60" s="113"/>
      <c r="K60" s="20">
        <v>7</v>
      </c>
      <c r="L60" s="20">
        <v>1</v>
      </c>
      <c r="M60" s="21"/>
      <c r="N60" s="22">
        <v>168649986.25</v>
      </c>
      <c r="O60" s="23">
        <v>183433.9</v>
      </c>
      <c r="P60" s="23">
        <v>183433.9</v>
      </c>
      <c r="Q60" s="24">
        <f t="shared" ref="Q60:Q76" si="3">P60/O60*100</f>
        <v>100</v>
      </c>
      <c r="R60" s="8"/>
    </row>
    <row r="61" spans="1:18" ht="12.75" customHeight="1" x14ac:dyDescent="0.25">
      <c r="A61" s="113" t="s">
        <v>153</v>
      </c>
      <c r="B61" s="113"/>
      <c r="C61" s="113"/>
      <c r="D61" s="113"/>
      <c r="E61" s="113"/>
      <c r="F61" s="113"/>
      <c r="G61" s="113"/>
      <c r="H61" s="113"/>
      <c r="I61" s="113"/>
      <c r="J61" s="113"/>
      <c r="K61" s="20">
        <v>7</v>
      </c>
      <c r="L61" s="20">
        <v>2</v>
      </c>
      <c r="M61" s="21"/>
      <c r="N61" s="22">
        <v>362548014.14999998</v>
      </c>
      <c r="O61" s="23">
        <v>890832.9</v>
      </c>
      <c r="P61" s="23">
        <v>890832.9</v>
      </c>
      <c r="Q61" s="24">
        <f t="shared" si="3"/>
        <v>100</v>
      </c>
      <c r="R61" s="8"/>
    </row>
    <row r="62" spans="1:18" ht="12.75" customHeight="1" x14ac:dyDescent="0.25">
      <c r="A62" s="123" t="s">
        <v>154</v>
      </c>
      <c r="B62" s="124"/>
      <c r="C62" s="124"/>
      <c r="D62" s="124"/>
      <c r="E62" s="124"/>
      <c r="F62" s="124"/>
      <c r="G62" s="125"/>
      <c r="H62" s="28"/>
      <c r="I62" s="28"/>
      <c r="J62" s="28"/>
      <c r="K62" s="20">
        <v>7</v>
      </c>
      <c r="L62" s="20">
        <v>3</v>
      </c>
      <c r="M62" s="21"/>
      <c r="N62" s="22"/>
      <c r="O62" s="23">
        <v>56846.2</v>
      </c>
      <c r="P62" s="23">
        <v>56846.2</v>
      </c>
      <c r="Q62" s="24">
        <f t="shared" si="3"/>
        <v>100</v>
      </c>
      <c r="R62" s="8"/>
    </row>
    <row r="63" spans="1:18" ht="24.75" customHeight="1" x14ac:dyDescent="0.25">
      <c r="A63" s="123" t="s">
        <v>220</v>
      </c>
      <c r="B63" s="124"/>
      <c r="C63" s="124"/>
      <c r="D63" s="124"/>
      <c r="E63" s="124"/>
      <c r="F63" s="124"/>
      <c r="G63" s="125"/>
      <c r="H63" s="28"/>
      <c r="I63" s="28"/>
      <c r="J63" s="28"/>
      <c r="K63" s="20">
        <v>7</v>
      </c>
      <c r="L63" s="20">
        <v>5</v>
      </c>
      <c r="M63" s="21"/>
      <c r="N63" s="22"/>
      <c r="O63" s="23">
        <v>143.1</v>
      </c>
      <c r="P63" s="23">
        <v>143.1</v>
      </c>
      <c r="Q63" s="24">
        <f t="shared" si="3"/>
        <v>100</v>
      </c>
      <c r="R63" s="8"/>
    </row>
    <row r="64" spans="1:18" ht="12.75" hidden="1" customHeight="1" x14ac:dyDescent="0.25">
      <c r="A64" s="113" t="s">
        <v>155</v>
      </c>
      <c r="B64" s="113"/>
      <c r="C64" s="113"/>
      <c r="D64" s="113"/>
      <c r="E64" s="113"/>
      <c r="F64" s="113"/>
      <c r="G64" s="113"/>
      <c r="H64" s="113"/>
      <c r="I64" s="113"/>
      <c r="J64" s="113"/>
      <c r="K64" s="20">
        <v>7</v>
      </c>
      <c r="L64" s="20">
        <v>7</v>
      </c>
      <c r="M64" s="21"/>
      <c r="N64" s="22">
        <v>3447230</v>
      </c>
      <c r="O64" s="23"/>
      <c r="P64" s="23"/>
      <c r="Q64" s="24" t="e">
        <f t="shared" si="3"/>
        <v>#DIV/0!</v>
      </c>
      <c r="R64" s="8"/>
    </row>
    <row r="65" spans="1:18" ht="12.75" customHeight="1" x14ac:dyDescent="0.25">
      <c r="A65" s="113" t="s">
        <v>156</v>
      </c>
      <c r="B65" s="113"/>
      <c r="C65" s="113"/>
      <c r="D65" s="113"/>
      <c r="E65" s="113"/>
      <c r="F65" s="113"/>
      <c r="G65" s="113"/>
      <c r="H65" s="113"/>
      <c r="I65" s="113"/>
      <c r="J65" s="113"/>
      <c r="K65" s="20">
        <v>7</v>
      </c>
      <c r="L65" s="20">
        <v>9</v>
      </c>
      <c r="M65" s="21"/>
      <c r="N65" s="22">
        <v>22041344.900000006</v>
      </c>
      <c r="O65" s="23">
        <v>60808.800000000003</v>
      </c>
      <c r="P65" s="23">
        <v>60808.800000000003</v>
      </c>
      <c r="Q65" s="24">
        <f t="shared" si="3"/>
        <v>100</v>
      </c>
      <c r="R65" s="8"/>
    </row>
    <row r="66" spans="1:18" ht="12.75" customHeight="1" x14ac:dyDescent="0.25">
      <c r="A66" s="113" t="s">
        <v>157</v>
      </c>
      <c r="B66" s="113"/>
      <c r="C66" s="113"/>
      <c r="D66" s="113"/>
      <c r="E66" s="113"/>
      <c r="F66" s="113"/>
      <c r="G66" s="113"/>
      <c r="H66" s="113"/>
      <c r="I66" s="113"/>
      <c r="J66" s="113"/>
      <c r="K66" s="20">
        <v>8</v>
      </c>
      <c r="L66" s="20">
        <v>1</v>
      </c>
      <c r="M66" s="21"/>
      <c r="N66" s="22">
        <v>65411849.800000004</v>
      </c>
      <c r="O66" s="23">
        <v>159622.20000000001</v>
      </c>
      <c r="P66" s="23">
        <v>159622.20000000001</v>
      </c>
      <c r="Q66" s="24">
        <f t="shared" si="3"/>
        <v>100</v>
      </c>
      <c r="R66" s="8"/>
    </row>
    <row r="67" spans="1:18" ht="12.75" customHeight="1" x14ac:dyDescent="0.25">
      <c r="A67" s="113" t="s">
        <v>158</v>
      </c>
      <c r="B67" s="113"/>
      <c r="C67" s="113"/>
      <c r="D67" s="113"/>
      <c r="E67" s="113"/>
      <c r="F67" s="113"/>
      <c r="G67" s="113"/>
      <c r="H67" s="113"/>
      <c r="I67" s="113"/>
      <c r="J67" s="113"/>
      <c r="K67" s="20">
        <v>8</v>
      </c>
      <c r="L67" s="20">
        <v>4</v>
      </c>
      <c r="M67" s="21"/>
      <c r="N67" s="22">
        <v>3417838.18</v>
      </c>
      <c r="O67" s="23">
        <v>35704</v>
      </c>
      <c r="P67" s="23">
        <v>35704</v>
      </c>
      <c r="Q67" s="24">
        <f t="shared" si="3"/>
        <v>100</v>
      </c>
      <c r="R67" s="8"/>
    </row>
    <row r="68" spans="1:18" ht="12.75" customHeight="1" x14ac:dyDescent="0.25">
      <c r="A68" s="113" t="s">
        <v>159</v>
      </c>
      <c r="B68" s="113"/>
      <c r="C68" s="113"/>
      <c r="D68" s="113"/>
      <c r="E68" s="113"/>
      <c r="F68" s="113"/>
      <c r="G68" s="113"/>
      <c r="H68" s="113"/>
      <c r="I68" s="113"/>
      <c r="J68" s="113"/>
      <c r="K68" s="20">
        <v>10</v>
      </c>
      <c r="L68" s="20">
        <v>1</v>
      </c>
      <c r="M68" s="21"/>
      <c r="N68" s="22">
        <v>4091600</v>
      </c>
      <c r="O68" s="23">
        <v>6239.3</v>
      </c>
      <c r="P68" s="23">
        <v>6239.3</v>
      </c>
      <c r="Q68" s="24">
        <f t="shared" si="3"/>
        <v>100</v>
      </c>
      <c r="R68" s="8"/>
    </row>
    <row r="69" spans="1:18" ht="12.75" customHeight="1" x14ac:dyDescent="0.25">
      <c r="A69" s="113" t="s">
        <v>160</v>
      </c>
      <c r="B69" s="113"/>
      <c r="C69" s="113"/>
      <c r="D69" s="113"/>
      <c r="E69" s="113"/>
      <c r="F69" s="113"/>
      <c r="G69" s="113"/>
      <c r="H69" s="113"/>
      <c r="I69" s="113"/>
      <c r="J69" s="113"/>
      <c r="K69" s="20">
        <v>10</v>
      </c>
      <c r="L69" s="20">
        <v>3</v>
      </c>
      <c r="M69" s="21"/>
      <c r="N69" s="22">
        <v>10368409</v>
      </c>
      <c r="O69" s="23">
        <v>3972.1</v>
      </c>
      <c r="P69" s="23">
        <f>3972.1+1200</f>
        <v>5172.1000000000004</v>
      </c>
      <c r="Q69" s="24">
        <f t="shared" si="3"/>
        <v>130.21071977039853</v>
      </c>
      <c r="R69" s="8"/>
    </row>
    <row r="70" spans="1:18" ht="12.75" customHeight="1" x14ac:dyDescent="0.25">
      <c r="A70" s="113" t="s">
        <v>161</v>
      </c>
      <c r="B70" s="113"/>
      <c r="C70" s="113"/>
      <c r="D70" s="113"/>
      <c r="E70" s="113"/>
      <c r="F70" s="113"/>
      <c r="G70" s="113"/>
      <c r="H70" s="113"/>
      <c r="I70" s="113"/>
      <c r="J70" s="113"/>
      <c r="K70" s="20">
        <v>10</v>
      </c>
      <c r="L70" s="20">
        <v>4</v>
      </c>
      <c r="M70" s="21"/>
      <c r="N70" s="22">
        <v>6653200</v>
      </c>
      <c r="O70" s="23">
        <v>13793.6</v>
      </c>
      <c r="P70" s="23">
        <v>13793.6</v>
      </c>
      <c r="Q70" s="24">
        <f t="shared" si="3"/>
        <v>100</v>
      </c>
      <c r="R70" s="8"/>
    </row>
    <row r="71" spans="1:18" ht="12.75" customHeight="1" x14ac:dyDescent="0.25">
      <c r="A71" s="113" t="s">
        <v>162</v>
      </c>
      <c r="B71" s="113"/>
      <c r="C71" s="113"/>
      <c r="D71" s="113"/>
      <c r="E71" s="113"/>
      <c r="F71" s="113"/>
      <c r="G71" s="113"/>
      <c r="H71" s="113"/>
      <c r="I71" s="113"/>
      <c r="J71" s="113"/>
      <c r="K71" s="20">
        <v>11</v>
      </c>
      <c r="L71" s="20">
        <v>1</v>
      </c>
      <c r="M71" s="21"/>
      <c r="N71" s="22">
        <v>5334400.13</v>
      </c>
      <c r="O71" s="23">
        <v>12587.5</v>
      </c>
      <c r="P71" s="23">
        <v>12587.5</v>
      </c>
      <c r="Q71" s="24">
        <f t="shared" si="3"/>
        <v>100</v>
      </c>
      <c r="R71" s="8"/>
    </row>
    <row r="72" spans="1:18" ht="12.75" hidden="1" customHeight="1" x14ac:dyDescent="0.25">
      <c r="A72" s="113" t="s">
        <v>163</v>
      </c>
      <c r="B72" s="113"/>
      <c r="C72" s="113"/>
      <c r="D72" s="113"/>
      <c r="E72" s="113"/>
      <c r="F72" s="113"/>
      <c r="G72" s="113"/>
      <c r="H72" s="113"/>
      <c r="I72" s="113"/>
      <c r="J72" s="113"/>
      <c r="K72" s="20">
        <v>11</v>
      </c>
      <c r="L72" s="20">
        <v>2</v>
      </c>
      <c r="M72" s="21"/>
      <c r="N72" s="22">
        <v>178400</v>
      </c>
      <c r="O72" s="23">
        <v>0</v>
      </c>
      <c r="P72" s="23">
        <v>0</v>
      </c>
      <c r="Q72" s="24" t="e">
        <f t="shared" si="3"/>
        <v>#DIV/0!</v>
      </c>
      <c r="R72" s="8"/>
    </row>
    <row r="73" spans="1:18" ht="12.75" customHeight="1" x14ac:dyDescent="0.25">
      <c r="A73" s="113" t="s">
        <v>164</v>
      </c>
      <c r="B73" s="113"/>
      <c r="C73" s="113"/>
      <c r="D73" s="113"/>
      <c r="E73" s="113"/>
      <c r="F73" s="113"/>
      <c r="G73" s="113"/>
      <c r="H73" s="113"/>
      <c r="I73" s="113"/>
      <c r="J73" s="113"/>
      <c r="K73" s="20">
        <v>12</v>
      </c>
      <c r="L73" s="20">
        <v>2</v>
      </c>
      <c r="M73" s="21"/>
      <c r="N73" s="22">
        <v>391000</v>
      </c>
      <c r="O73" s="23">
        <v>4709.6000000000004</v>
      </c>
      <c r="P73" s="23">
        <v>4709.6000000000004</v>
      </c>
      <c r="Q73" s="24">
        <f t="shared" si="3"/>
        <v>100</v>
      </c>
      <c r="R73" s="8"/>
    </row>
    <row r="74" spans="1:18" ht="25.5" customHeight="1" x14ac:dyDescent="0.25">
      <c r="A74" s="113" t="s">
        <v>165</v>
      </c>
      <c r="B74" s="113"/>
      <c r="C74" s="113"/>
      <c r="D74" s="113"/>
      <c r="E74" s="113"/>
      <c r="F74" s="113"/>
      <c r="G74" s="113"/>
      <c r="H74" s="113"/>
      <c r="I74" s="113"/>
      <c r="J74" s="113"/>
      <c r="K74" s="20">
        <v>13</v>
      </c>
      <c r="L74" s="20">
        <v>1</v>
      </c>
      <c r="M74" s="21"/>
      <c r="N74" s="22">
        <v>1578000</v>
      </c>
      <c r="O74" s="23">
        <v>11.7</v>
      </c>
      <c r="P74" s="23">
        <v>11.7</v>
      </c>
      <c r="Q74" s="24">
        <f t="shared" si="3"/>
        <v>100</v>
      </c>
      <c r="R74" s="8"/>
    </row>
    <row r="75" spans="1:18" ht="40.15" customHeight="1" x14ac:dyDescent="0.25">
      <c r="A75" s="113" t="s">
        <v>166</v>
      </c>
      <c r="B75" s="113"/>
      <c r="C75" s="113"/>
      <c r="D75" s="113"/>
      <c r="E75" s="113"/>
      <c r="F75" s="113"/>
      <c r="G75" s="113"/>
      <c r="H75" s="113"/>
      <c r="I75" s="113"/>
      <c r="J75" s="113"/>
      <c r="K75" s="20">
        <v>14</v>
      </c>
      <c r="L75" s="20">
        <v>1</v>
      </c>
      <c r="M75" s="21"/>
      <c r="N75" s="22">
        <v>2421700</v>
      </c>
      <c r="O75" s="23">
        <v>3375.9</v>
      </c>
      <c r="P75" s="23">
        <v>3375.9</v>
      </c>
      <c r="Q75" s="24">
        <f t="shared" si="3"/>
        <v>100</v>
      </c>
      <c r="R75" s="8"/>
    </row>
    <row r="76" spans="1:18" ht="40.9" hidden="1" customHeight="1" x14ac:dyDescent="0.25">
      <c r="A76" s="113" t="s">
        <v>167</v>
      </c>
      <c r="B76" s="113"/>
      <c r="C76" s="113"/>
      <c r="D76" s="113"/>
      <c r="E76" s="113"/>
      <c r="F76" s="113"/>
      <c r="G76" s="113"/>
      <c r="H76" s="113"/>
      <c r="I76" s="113"/>
      <c r="J76" s="113"/>
      <c r="K76" s="20">
        <v>14</v>
      </c>
      <c r="L76" s="20">
        <v>3</v>
      </c>
      <c r="M76" s="21"/>
      <c r="N76" s="22">
        <v>781213.15</v>
      </c>
      <c r="O76" s="23"/>
      <c r="P76" s="23"/>
      <c r="Q76" s="24" t="e">
        <f t="shared" si="3"/>
        <v>#DIV/0!</v>
      </c>
      <c r="R76" s="8"/>
    </row>
    <row r="77" spans="1:18" s="34" customFormat="1" ht="18.600000000000001" customHeight="1" x14ac:dyDescent="0.2">
      <c r="A77" s="126" t="s">
        <v>168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8"/>
      <c r="M77" s="29">
        <v>0</v>
      </c>
      <c r="N77" s="30">
        <v>818253248.08999979</v>
      </c>
      <c r="O77" s="31">
        <f>O6+O7+O18+O19+O20+O21+O34+O36+O54+O55+O57+O60+O61+O62+O64+O65+O66+O67+O68+O69+O70+O71+O72+O73+O74+O75+O63+O33+O53</f>
        <v>1620691.1</v>
      </c>
      <c r="P77" s="31">
        <f>P6+P7+P18+P19+P20+P21+P34+P36+P54+P55+P57+P60+P61+P62+P64+P65+P66+P67+P68+P69+P70+P71+P72+P73+P74+P75+P63+P33+P53</f>
        <v>1620691.1</v>
      </c>
      <c r="Q77" s="32">
        <v>100</v>
      </c>
      <c r="R77" s="33"/>
    </row>
    <row r="78" spans="1:18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ht="12.75" customHeight="1" x14ac:dyDescent="0.25">
      <c r="R79" s="8"/>
    </row>
  </sheetData>
  <mergeCells count="76">
    <mergeCell ref="A74:J74"/>
    <mergeCell ref="A75:J75"/>
    <mergeCell ref="A76:J76"/>
    <mergeCell ref="A77:L77"/>
    <mergeCell ref="A68:J68"/>
    <mergeCell ref="A69:J69"/>
    <mergeCell ref="A70:J70"/>
    <mergeCell ref="A71:J71"/>
    <mergeCell ref="A72:J72"/>
    <mergeCell ref="A73:J73"/>
    <mergeCell ref="A67:J67"/>
    <mergeCell ref="A55:J55"/>
    <mergeCell ref="A56:J56"/>
    <mergeCell ref="A57:J57"/>
    <mergeCell ref="A58:J58"/>
    <mergeCell ref="A59:J59"/>
    <mergeCell ref="A60:J60"/>
    <mergeCell ref="A61:J61"/>
    <mergeCell ref="A62:G62"/>
    <mergeCell ref="A64:J64"/>
    <mergeCell ref="A65:J65"/>
    <mergeCell ref="A66:J66"/>
    <mergeCell ref="A63:G63"/>
    <mergeCell ref="A54:J54"/>
    <mergeCell ref="A43:J43"/>
    <mergeCell ref="A44:J44"/>
    <mergeCell ref="A45:J45"/>
    <mergeCell ref="A46:J46"/>
    <mergeCell ref="A47:J47"/>
    <mergeCell ref="A48:J48"/>
    <mergeCell ref="A49:J49"/>
    <mergeCell ref="A50:J50"/>
    <mergeCell ref="A51:J51"/>
    <mergeCell ref="A52:J52"/>
    <mergeCell ref="A53:J53"/>
    <mergeCell ref="A40:J40"/>
    <mergeCell ref="A41:J41"/>
    <mergeCell ref="A42:J42"/>
    <mergeCell ref="A35:J35"/>
    <mergeCell ref="A36:J36"/>
    <mergeCell ref="A37:J37"/>
    <mergeCell ref="A38:J38"/>
    <mergeCell ref="A39:J39"/>
    <mergeCell ref="A34:J34"/>
    <mergeCell ref="A7:J7"/>
    <mergeCell ref="A20:J20"/>
    <mergeCell ref="A21:J21"/>
    <mergeCell ref="A22:J22"/>
    <mergeCell ref="A23:J23"/>
    <mergeCell ref="A14:J14"/>
    <mergeCell ref="A15:J15"/>
    <mergeCell ref="A16:J16"/>
    <mergeCell ref="A17:J17"/>
    <mergeCell ref="A18:J18"/>
    <mergeCell ref="A19:J19"/>
    <mergeCell ref="A8:J8"/>
    <mergeCell ref="A9:J9"/>
    <mergeCell ref="A10:J10"/>
    <mergeCell ref="A11:J11"/>
    <mergeCell ref="A12:J12"/>
    <mergeCell ref="A1:Q1"/>
    <mergeCell ref="A2:Q2"/>
    <mergeCell ref="A4:G4"/>
    <mergeCell ref="A5:G5"/>
    <mergeCell ref="A6:J6"/>
    <mergeCell ref="A13:J13"/>
    <mergeCell ref="A24:J24"/>
    <mergeCell ref="A25:J25"/>
    <mergeCell ref="A32:J32"/>
    <mergeCell ref="A33:J33"/>
    <mergeCell ref="A26:J26"/>
    <mergeCell ref="A27:J27"/>
    <mergeCell ref="A28:J28"/>
    <mergeCell ref="A29:J29"/>
    <mergeCell ref="A30:J30"/>
    <mergeCell ref="A31:J31"/>
  </mergeCells>
  <pageMargins left="0.6692913385826772" right="0.19685039370078741" top="0.39370078740157483" bottom="0.39370078740157483" header="0" footer="0.19685039370078741"/>
  <pageSetup paperSize="9" scale="95" fitToHeight="0" orientation="portrait" copies="3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4"/>
  <sheetViews>
    <sheetView showGridLines="0" topLeftCell="E1" zoomScale="80" zoomScaleNormal="80" workbookViewId="0">
      <selection activeCell="H32" sqref="H32"/>
    </sheetView>
  </sheetViews>
  <sheetFormatPr defaultColWidth="9.140625" defaultRowHeight="12.75" x14ac:dyDescent="0.2"/>
  <cols>
    <col min="1" max="1" width="0.5703125" style="36" hidden="1" customWidth="1"/>
    <col min="2" max="4" width="0" style="36" hidden="1" customWidth="1"/>
    <col min="5" max="5" width="39.42578125" style="36" customWidth="1"/>
    <col min="6" max="6" width="31.28515625" style="36" customWidth="1"/>
    <col min="7" max="7" width="14.7109375" style="36" customWidth="1"/>
    <col min="8" max="8" width="15" style="36" customWidth="1"/>
    <col min="9" max="10" width="0" style="36" hidden="1" customWidth="1"/>
    <col min="11" max="11" width="13.42578125" style="36" customWidth="1"/>
    <col min="12" max="257" width="9.140625" style="36" customWidth="1"/>
    <col min="258" max="16384" width="9.140625" style="36"/>
  </cols>
  <sheetData>
    <row r="1" spans="1:11" ht="6.75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409.6" hidden="1" customHeight="1" x14ac:dyDescent="0.2">
      <c r="A2" s="35"/>
      <c r="B2" s="35"/>
      <c r="C2" s="35"/>
      <c r="D2" s="35"/>
      <c r="E2" s="35"/>
      <c r="F2" s="35"/>
      <c r="G2" s="35"/>
      <c r="H2" s="37" t="s">
        <v>169</v>
      </c>
      <c r="I2" s="35"/>
      <c r="J2" s="35"/>
      <c r="K2" s="35"/>
    </row>
    <row r="3" spans="1:11" ht="4.7" customHeight="1" x14ac:dyDescent="0.2">
      <c r="A3" s="35"/>
      <c r="B3" s="35"/>
      <c r="C3" s="35"/>
      <c r="D3" s="35"/>
      <c r="E3" s="35"/>
      <c r="F3" s="35"/>
      <c r="G3" s="35"/>
      <c r="H3" s="37"/>
      <c r="I3" s="35"/>
      <c r="J3" s="35"/>
      <c r="K3" s="35"/>
    </row>
    <row r="4" spans="1:11" ht="409.6" hidden="1" customHeight="1" x14ac:dyDescent="0.2">
      <c r="A4" s="35"/>
      <c r="B4" s="35"/>
      <c r="C4" s="35"/>
      <c r="D4" s="35"/>
      <c r="E4" s="35"/>
      <c r="F4" s="38"/>
      <c r="G4" s="38"/>
      <c r="H4" s="38"/>
      <c r="I4" s="35"/>
      <c r="J4" s="35"/>
      <c r="K4" s="35"/>
    </row>
    <row r="5" spans="1:11" ht="409.6" hidden="1" customHeight="1" x14ac:dyDescent="0.2">
      <c r="A5" s="35"/>
      <c r="B5" s="35"/>
      <c r="C5" s="35"/>
      <c r="D5" s="35"/>
      <c r="E5" s="35"/>
      <c r="F5" s="38"/>
      <c r="G5" s="38"/>
      <c r="H5" s="38"/>
      <c r="I5" s="35"/>
      <c r="J5" s="35"/>
      <c r="K5" s="35"/>
    </row>
    <row r="6" spans="1:11" ht="409.6" hidden="1" customHeight="1" x14ac:dyDescent="0.2">
      <c r="A6" s="35"/>
      <c r="B6" s="35"/>
      <c r="C6" s="35"/>
      <c r="D6" s="35"/>
      <c r="E6" s="35"/>
      <c r="F6" s="38"/>
      <c r="G6" s="38"/>
      <c r="H6" s="38"/>
      <c r="I6" s="35"/>
      <c r="J6" s="35"/>
      <c r="K6" s="35"/>
    </row>
    <row r="7" spans="1:11" ht="409.6" hidden="1" customHeight="1" x14ac:dyDescent="0.2">
      <c r="A7" s="35"/>
      <c r="B7" s="35"/>
      <c r="C7" s="35"/>
      <c r="D7" s="35"/>
      <c r="E7" s="35"/>
      <c r="F7" s="38"/>
      <c r="G7" s="38"/>
      <c r="H7" s="38"/>
      <c r="I7" s="35"/>
      <c r="J7" s="35"/>
      <c r="K7" s="35"/>
    </row>
    <row r="8" spans="1:11" ht="409.6" hidden="1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s="40" customFormat="1" ht="9.6" customHeight="1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s="40" customFormat="1" ht="34.9" customHeight="1" x14ac:dyDescent="0.3">
      <c r="A10" s="41" t="s">
        <v>170</v>
      </c>
      <c r="B10" s="41"/>
      <c r="C10" s="41"/>
      <c r="D10" s="41"/>
      <c r="E10" s="129" t="s">
        <v>369</v>
      </c>
      <c r="F10" s="129"/>
      <c r="G10" s="129"/>
      <c r="H10" s="129"/>
      <c r="I10" s="129"/>
      <c r="J10" s="129"/>
      <c r="K10" s="129"/>
    </row>
    <row r="11" spans="1:11" s="40" customFormat="1" ht="17.45" customHeight="1" x14ac:dyDescent="0.3">
      <c r="A11" s="41" t="s">
        <v>171</v>
      </c>
      <c r="B11" s="41"/>
      <c r="C11" s="41"/>
      <c r="D11" s="41"/>
      <c r="E11" s="41"/>
      <c r="F11" s="41"/>
      <c r="G11" s="41"/>
      <c r="H11" s="41"/>
      <c r="I11" s="39"/>
      <c r="J11" s="39"/>
      <c r="K11" s="39"/>
    </row>
    <row r="12" spans="1:11" s="45" customFormat="1" ht="12.75" customHeight="1" x14ac:dyDescent="0.25">
      <c r="A12" s="42"/>
      <c r="B12" s="42"/>
      <c r="C12" s="42"/>
      <c r="D12" s="42"/>
      <c r="E12" s="42"/>
      <c r="F12" s="43" t="s">
        <v>172</v>
      </c>
      <c r="G12" s="42"/>
      <c r="H12" s="42"/>
      <c r="I12" s="44"/>
      <c r="J12" s="44"/>
      <c r="K12" s="44"/>
    </row>
    <row r="13" spans="1:11" ht="4.9000000000000004" customHeight="1" x14ac:dyDescent="0.2">
      <c r="A13" s="46"/>
      <c r="B13" s="46"/>
      <c r="C13" s="46"/>
      <c r="D13" s="46"/>
      <c r="E13" s="46"/>
      <c r="F13" s="46"/>
      <c r="G13" s="46"/>
      <c r="H13" s="46"/>
      <c r="I13" s="35"/>
      <c r="J13" s="35"/>
      <c r="K13" s="35"/>
    </row>
    <row r="14" spans="1:11" ht="25.15" customHeight="1" thickBot="1" x14ac:dyDescent="0.25">
      <c r="A14" s="35"/>
      <c r="B14" s="47"/>
      <c r="C14" s="47"/>
      <c r="D14" s="47"/>
      <c r="E14" s="35"/>
      <c r="F14" s="35"/>
      <c r="G14" s="35"/>
      <c r="H14" s="48"/>
      <c r="I14" s="35"/>
      <c r="J14" s="35"/>
      <c r="K14" s="49" t="s">
        <v>173</v>
      </c>
    </row>
    <row r="15" spans="1:11" ht="13.7" customHeight="1" x14ac:dyDescent="0.2">
      <c r="A15" s="35"/>
      <c r="B15" s="50"/>
      <c r="C15" s="51"/>
      <c r="D15" s="51"/>
      <c r="E15" s="130" t="s">
        <v>174</v>
      </c>
      <c r="F15" s="130" t="s">
        <v>175</v>
      </c>
      <c r="G15" s="130" t="s">
        <v>367</v>
      </c>
      <c r="H15" s="130" t="s">
        <v>368</v>
      </c>
      <c r="I15" s="130" t="s">
        <v>176</v>
      </c>
      <c r="J15" s="132" t="s">
        <v>176</v>
      </c>
      <c r="K15" s="130" t="s">
        <v>177</v>
      </c>
    </row>
    <row r="16" spans="1:11" ht="12.75" customHeight="1" x14ac:dyDescent="0.2">
      <c r="A16" s="35"/>
      <c r="B16" s="52"/>
      <c r="C16" s="53"/>
      <c r="D16" s="54"/>
      <c r="E16" s="130"/>
      <c r="F16" s="130"/>
      <c r="G16" s="131"/>
      <c r="H16" s="131"/>
      <c r="I16" s="131"/>
      <c r="J16" s="133"/>
      <c r="K16" s="131"/>
    </row>
    <row r="17" spans="1:11" ht="24.6" customHeight="1" x14ac:dyDescent="0.2">
      <c r="A17" s="35"/>
      <c r="B17" s="52"/>
      <c r="C17" s="53"/>
      <c r="D17" s="54"/>
      <c r="E17" s="130"/>
      <c r="F17" s="130"/>
      <c r="G17" s="131"/>
      <c r="H17" s="131"/>
      <c r="I17" s="131"/>
      <c r="J17" s="133"/>
      <c r="K17" s="131"/>
    </row>
    <row r="18" spans="1:11" s="62" customFormat="1" ht="17.45" customHeight="1" x14ac:dyDescent="0.25">
      <c r="A18" s="55"/>
      <c r="B18" s="56"/>
      <c r="C18" s="57"/>
      <c r="D18" s="58"/>
      <c r="E18" s="59">
        <v>1</v>
      </c>
      <c r="F18" s="59">
        <v>2</v>
      </c>
      <c r="G18" s="59">
        <v>3</v>
      </c>
      <c r="H18" s="59">
        <v>4</v>
      </c>
      <c r="I18" s="60"/>
      <c r="J18" s="60"/>
      <c r="K18" s="61">
        <v>5</v>
      </c>
    </row>
    <row r="19" spans="1:11" ht="45.75" customHeight="1" x14ac:dyDescent="0.25">
      <c r="A19" s="35"/>
      <c r="B19" s="134" t="s">
        <v>178</v>
      </c>
      <c r="C19" s="134"/>
      <c r="D19" s="135"/>
      <c r="E19" s="63" t="s">
        <v>179</v>
      </c>
      <c r="F19" s="61" t="s">
        <v>180</v>
      </c>
      <c r="G19" s="64">
        <f>G20+G23+G26+G31</f>
        <v>22401.599999999999</v>
      </c>
      <c r="H19" s="64">
        <f t="shared" ref="H19:H27" si="0">G19</f>
        <v>22401.599999999999</v>
      </c>
      <c r="I19" s="136"/>
      <c r="J19" s="136"/>
      <c r="K19" s="64">
        <f>H19/G19*100</f>
        <v>100</v>
      </c>
    </row>
    <row r="20" spans="1:11" ht="28.5" hidden="1" customHeight="1" x14ac:dyDescent="0.25">
      <c r="A20" s="35"/>
      <c r="B20" s="65"/>
      <c r="C20" s="65"/>
      <c r="D20" s="66"/>
      <c r="E20" s="67" t="s">
        <v>181</v>
      </c>
      <c r="F20" s="68" t="s">
        <v>182</v>
      </c>
      <c r="G20" s="69"/>
      <c r="H20" s="64">
        <f t="shared" si="0"/>
        <v>0</v>
      </c>
      <c r="I20" s="69"/>
      <c r="J20" s="69"/>
      <c r="K20" s="69" t="e">
        <f>H20/G20*100</f>
        <v>#DIV/0!</v>
      </c>
    </row>
    <row r="21" spans="1:11" ht="45" hidden="1" customHeight="1" x14ac:dyDescent="0.25">
      <c r="A21" s="35"/>
      <c r="B21" s="134" t="s">
        <v>183</v>
      </c>
      <c r="C21" s="134"/>
      <c r="D21" s="135"/>
      <c r="E21" s="67" t="s">
        <v>184</v>
      </c>
      <c r="F21" s="68" t="s">
        <v>185</v>
      </c>
      <c r="G21" s="69"/>
      <c r="H21" s="64">
        <f t="shared" si="0"/>
        <v>0</v>
      </c>
      <c r="I21" s="137"/>
      <c r="J21" s="137"/>
      <c r="K21" s="69">
        <v>0</v>
      </c>
    </row>
    <row r="22" spans="1:11" ht="3" hidden="1" customHeight="1" x14ac:dyDescent="0.25">
      <c r="A22" s="35"/>
      <c r="B22" s="138" t="s">
        <v>186</v>
      </c>
      <c r="C22" s="138"/>
      <c r="D22" s="139"/>
      <c r="E22" s="67" t="s">
        <v>187</v>
      </c>
      <c r="F22" s="68" t="s">
        <v>188</v>
      </c>
      <c r="G22" s="69"/>
      <c r="H22" s="64">
        <f t="shared" si="0"/>
        <v>0</v>
      </c>
      <c r="I22" s="137"/>
      <c r="J22" s="137"/>
      <c r="K22" s="69" t="e">
        <f>H22/G22*100</f>
        <v>#DIV/0!</v>
      </c>
    </row>
    <row r="23" spans="1:11" ht="54" customHeight="1" x14ac:dyDescent="0.25">
      <c r="A23" s="35"/>
      <c r="B23" s="65"/>
      <c r="C23" s="65"/>
      <c r="D23" s="66"/>
      <c r="E23" s="63" t="s">
        <v>221</v>
      </c>
      <c r="F23" s="61" t="s">
        <v>189</v>
      </c>
      <c r="G23" s="64">
        <f>G24+G25</f>
        <v>0</v>
      </c>
      <c r="H23" s="64">
        <f t="shared" si="0"/>
        <v>0</v>
      </c>
      <c r="I23" s="64"/>
      <c r="J23" s="64"/>
      <c r="K23" s="64">
        <v>0</v>
      </c>
    </row>
    <row r="24" spans="1:11" ht="82.5" customHeight="1" x14ac:dyDescent="0.25">
      <c r="A24" s="35"/>
      <c r="B24" s="134" t="s">
        <v>190</v>
      </c>
      <c r="C24" s="134"/>
      <c r="D24" s="135"/>
      <c r="E24" s="67" t="s">
        <v>222</v>
      </c>
      <c r="F24" s="68" t="s">
        <v>191</v>
      </c>
      <c r="G24" s="69">
        <v>20000</v>
      </c>
      <c r="H24" s="69">
        <v>20000</v>
      </c>
      <c r="I24" s="137"/>
      <c r="J24" s="137"/>
      <c r="K24" s="69">
        <v>0</v>
      </c>
    </row>
    <row r="25" spans="1:11" ht="81.75" customHeight="1" x14ac:dyDescent="0.25">
      <c r="A25" s="35"/>
      <c r="B25" s="138" t="s">
        <v>192</v>
      </c>
      <c r="C25" s="138"/>
      <c r="D25" s="139"/>
      <c r="E25" s="67" t="s">
        <v>223</v>
      </c>
      <c r="F25" s="68" t="s">
        <v>193</v>
      </c>
      <c r="G25" s="69">
        <v>-20000</v>
      </c>
      <c r="H25" s="69">
        <f t="shared" si="0"/>
        <v>-20000</v>
      </c>
      <c r="I25" s="137"/>
      <c r="J25" s="137"/>
      <c r="K25" s="69">
        <f>H25/G25*100</f>
        <v>100</v>
      </c>
    </row>
    <row r="26" spans="1:11" ht="47.25" hidden="1" x14ac:dyDescent="0.25">
      <c r="A26" s="35"/>
      <c r="B26" s="65"/>
      <c r="C26" s="65"/>
      <c r="D26" s="66"/>
      <c r="E26" s="63" t="s">
        <v>194</v>
      </c>
      <c r="F26" s="61" t="s">
        <v>195</v>
      </c>
      <c r="G26" s="64">
        <f>G30+G29+G27</f>
        <v>0</v>
      </c>
      <c r="H26" s="64">
        <f t="shared" si="0"/>
        <v>0</v>
      </c>
      <c r="I26" s="64"/>
      <c r="J26" s="64"/>
      <c r="K26" s="64" t="e">
        <f>H26/G26*100</f>
        <v>#DIV/0!</v>
      </c>
    </row>
    <row r="27" spans="1:11" ht="93.75" hidden="1" customHeight="1" x14ac:dyDescent="0.25">
      <c r="A27" s="35"/>
      <c r="B27" s="134" t="s">
        <v>196</v>
      </c>
      <c r="C27" s="134"/>
      <c r="D27" s="135"/>
      <c r="E27" s="67" t="s">
        <v>197</v>
      </c>
      <c r="F27" s="68" t="s">
        <v>198</v>
      </c>
      <c r="G27" s="69">
        <v>0</v>
      </c>
      <c r="H27" s="69">
        <f t="shared" si="0"/>
        <v>0</v>
      </c>
      <c r="I27" s="137"/>
      <c r="J27" s="137"/>
      <c r="K27" s="69" t="e">
        <f>H27/G27*100</f>
        <v>#DIV/0!</v>
      </c>
    </row>
    <row r="28" spans="1:11" ht="79.150000000000006" hidden="1" customHeight="1" x14ac:dyDescent="0.25">
      <c r="A28" s="35"/>
      <c r="B28" s="134" t="s">
        <v>199</v>
      </c>
      <c r="C28" s="134"/>
      <c r="D28" s="135"/>
      <c r="E28" s="67" t="s">
        <v>200</v>
      </c>
      <c r="F28" s="68" t="s">
        <v>201</v>
      </c>
      <c r="G28" s="69"/>
      <c r="H28" s="69"/>
      <c r="I28" s="137"/>
      <c r="J28" s="137"/>
      <c r="K28" s="69" t="e">
        <f>H28/G28*100</f>
        <v>#DIV/0!</v>
      </c>
    </row>
    <row r="29" spans="1:11" ht="94.5" hidden="1" x14ac:dyDescent="0.25">
      <c r="A29" s="35"/>
      <c r="B29" s="134" t="s">
        <v>202</v>
      </c>
      <c r="C29" s="134"/>
      <c r="D29" s="135"/>
      <c r="E29" s="67" t="s">
        <v>203</v>
      </c>
      <c r="F29" s="68" t="s">
        <v>204</v>
      </c>
      <c r="G29" s="69"/>
      <c r="H29" s="69">
        <f>G29</f>
        <v>0</v>
      </c>
      <c r="I29" s="137"/>
      <c r="J29" s="137"/>
      <c r="K29" s="69">
        <v>100</v>
      </c>
    </row>
    <row r="30" spans="1:11" ht="115.5" hidden="1" customHeight="1" x14ac:dyDescent="0.25">
      <c r="A30" s="35"/>
      <c r="B30" s="138" t="s">
        <v>205</v>
      </c>
      <c r="C30" s="138"/>
      <c r="D30" s="139"/>
      <c r="E30" s="70" t="s">
        <v>209</v>
      </c>
      <c r="F30" s="68" t="s">
        <v>206</v>
      </c>
      <c r="G30" s="69"/>
      <c r="H30" s="69"/>
      <c r="I30" s="137"/>
      <c r="J30" s="137"/>
      <c r="K30" s="69" t="e">
        <f>H30/G30*100</f>
        <v>#DIV/0!</v>
      </c>
    </row>
    <row r="31" spans="1:11" ht="32.25" thickBot="1" x14ac:dyDescent="0.3">
      <c r="A31" s="35"/>
      <c r="B31" s="47"/>
      <c r="C31" s="47"/>
      <c r="D31" s="47"/>
      <c r="E31" s="63" t="s">
        <v>208</v>
      </c>
      <c r="F31" s="61" t="s">
        <v>207</v>
      </c>
      <c r="G31" s="64">
        <v>22401.599999999999</v>
      </c>
      <c r="H31" s="64">
        <v>22401.599999999999</v>
      </c>
      <c r="I31" s="64"/>
      <c r="J31" s="64"/>
      <c r="K31" s="64">
        <f>H31/G31*100</f>
        <v>100</v>
      </c>
    </row>
    <row r="32" spans="1:11" ht="37.5" customHeight="1" x14ac:dyDescent="0.2">
      <c r="A32" s="71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 ht="12.75" customHeight="1" x14ac:dyDescent="0.2">
      <c r="A33" s="72"/>
      <c r="B33" s="73"/>
      <c r="C33" s="73"/>
      <c r="D33" s="73"/>
      <c r="E33" s="74"/>
      <c r="F33" s="75"/>
      <c r="G33" s="75"/>
      <c r="H33" s="76"/>
      <c r="I33" s="35"/>
      <c r="J33" s="35"/>
      <c r="K33" s="35"/>
    </row>
    <row r="34" spans="1:11" ht="11.25" customHeight="1" x14ac:dyDescent="0.2">
      <c r="A34" s="35"/>
      <c r="B34" s="35"/>
      <c r="C34" s="35"/>
      <c r="D34" s="35"/>
      <c r="E34" s="77"/>
      <c r="F34" s="78"/>
      <c r="G34" s="78"/>
      <c r="H34" s="75"/>
      <c r="I34" s="35"/>
      <c r="J34" s="35"/>
      <c r="K34" s="35"/>
    </row>
  </sheetData>
  <mergeCells count="26">
    <mergeCell ref="B28:D28"/>
    <mergeCell ref="I28:J28"/>
    <mergeCell ref="B29:D29"/>
    <mergeCell ref="I29:J29"/>
    <mergeCell ref="B30:D30"/>
    <mergeCell ref="I30:J30"/>
    <mergeCell ref="B24:D24"/>
    <mergeCell ref="I24:J24"/>
    <mergeCell ref="B25:D25"/>
    <mergeCell ref="I25:J25"/>
    <mergeCell ref="B27:D27"/>
    <mergeCell ref="I27:J27"/>
    <mergeCell ref="B19:D19"/>
    <mergeCell ref="I19:J19"/>
    <mergeCell ref="B21:D21"/>
    <mergeCell ref="I21:J21"/>
    <mergeCell ref="B22:D22"/>
    <mergeCell ref="I22:J22"/>
    <mergeCell ref="E10:K10"/>
    <mergeCell ref="E15:E17"/>
    <mergeCell ref="F15:F17"/>
    <mergeCell ref="G15:G17"/>
    <mergeCell ref="H15:H17"/>
    <mergeCell ref="I15:I17"/>
    <mergeCell ref="J15:J17"/>
    <mergeCell ref="K15:K17"/>
  </mergeCells>
  <pageMargins left="0.6" right="0.39" top="0.34" bottom="0.59055118110236204" header="0" footer="0.275590546487823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ДОХОДЫ!Область_печати</vt:lpstr>
    </vt:vector>
  </TitlesOfParts>
  <Company>Финансовый орган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1</cp:lastModifiedBy>
  <cp:lastPrinted>2024-10-15T04:50:57Z</cp:lastPrinted>
  <dcterms:created xsi:type="dcterms:W3CDTF">2009-02-04T12:34:46Z</dcterms:created>
  <dcterms:modified xsi:type="dcterms:W3CDTF">2024-11-18T11:18:24Z</dcterms:modified>
</cp:coreProperties>
</file>