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ДОХОДЫ!$A$1:$G$32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G29" i="2"/>
  <c r="G30"/>
  <c r="G31"/>
  <c r="G32"/>
  <c r="G33"/>
  <c r="G34"/>
  <c r="G25"/>
  <c r="G77"/>
  <c r="G75"/>
  <c r="G72"/>
  <c r="G70"/>
  <c r="G64"/>
  <c r="G66"/>
  <c r="G67"/>
  <c r="G37"/>
  <c r="G31" i="3"/>
  <c r="G9"/>
  <c r="G11"/>
  <c r="G13"/>
  <c r="G14"/>
  <c r="G15"/>
  <c r="G16"/>
  <c r="G17"/>
  <c r="G19"/>
  <c r="G20"/>
  <c r="G22"/>
  <c r="G23"/>
  <c r="G24"/>
  <c r="G27"/>
  <c r="G28"/>
  <c r="G29"/>
  <c r="G30"/>
  <c r="E9"/>
  <c r="E11"/>
  <c r="E13"/>
  <c r="E14"/>
  <c r="E15"/>
  <c r="E16"/>
  <c r="E17"/>
  <c r="E19"/>
  <c r="E20"/>
  <c r="E22"/>
  <c r="E23"/>
  <c r="E27"/>
  <c r="E28"/>
  <c r="E29"/>
  <c r="E30"/>
  <c r="D12"/>
  <c r="G12" s="1"/>
  <c r="C12"/>
  <c r="D26"/>
  <c r="D25" s="1"/>
  <c r="C26"/>
  <c r="C25" s="1"/>
  <c r="D18"/>
  <c r="C18"/>
  <c r="D10"/>
  <c r="E10" s="1"/>
  <c r="C10"/>
  <c r="D8"/>
  <c r="C8"/>
  <c r="F25" i="2"/>
  <c r="F20"/>
  <c r="F7"/>
  <c r="F36"/>
  <c r="G11"/>
  <c r="G54"/>
  <c r="G35"/>
  <c r="E25" i="3" l="1"/>
  <c r="G26"/>
  <c r="G8"/>
  <c r="E18"/>
  <c r="E12"/>
  <c r="G18"/>
  <c r="G10"/>
  <c r="E8"/>
  <c r="E26"/>
  <c r="G25"/>
  <c r="D7"/>
  <c r="D6" s="1"/>
  <c r="D32" s="1"/>
  <c r="C7"/>
  <c r="C6" l="1"/>
  <c r="C32" s="1"/>
  <c r="E32" s="1"/>
  <c r="E7"/>
  <c r="G7"/>
  <c r="E6" l="1"/>
  <c r="G32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9"/>
  <c r="E38"/>
  <c r="D36"/>
  <c r="C36"/>
  <c r="E35"/>
  <c r="E32"/>
  <c r="E31"/>
  <c r="E30"/>
  <c r="E29"/>
  <c r="E28"/>
  <c r="G26"/>
  <c r="E26"/>
  <c r="D25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E20" l="1"/>
  <c r="E79"/>
  <c r="G53"/>
  <c r="G17"/>
  <c r="E41"/>
  <c r="E25"/>
  <c r="E45"/>
  <c r="G45"/>
  <c r="G79"/>
  <c r="G81"/>
  <c r="E75"/>
  <c r="E70"/>
  <c r="G56"/>
  <c r="E53"/>
  <c r="G36"/>
  <c r="E36"/>
  <c r="G20"/>
  <c r="F85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<sst xmlns="http://schemas.openxmlformats.org/spreadsheetml/2006/main" count="236" uniqueCount="229">
  <si>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</si>
  <si>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</si>
  <si>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</si>
  <si>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</si>
  <si>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</si>
  <si>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</si>
  <si>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</si>
  <si>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</si>
  <si>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</si>
  <si>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</si>
  <si>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</si>
  <si>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</si>
  <si>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</si>
  <si>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</si>
  <si>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</si>
  <si>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</si>
  <si>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</si>
  <si>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</si>
  <si>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</si>
  <si>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</si>
  <si>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</si>
  <si>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</si>
  <si>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</si>
  <si>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</si>
  <si>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</si>
  <si>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</si>
  <si>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</si>
  <si>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</si>
  <si>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</si>
  <si>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</si>
  <si>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</si>
  <si>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</si>
  <si>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</si>
  <si>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</si>
  <si>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</si>
  <si>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</si>
  <si>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</si>
  <si>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</si>
  <si>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</si>
  <si>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</si>
  <si>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</si>
  <si>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</si>
  <si>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</si>
  <si>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</si>
  <si>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</si>
  <si>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</si>
  <si>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</si>
  <si>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</si>
  <si>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</si>
  <si>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</si>
  <si>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</si>
  <si>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</si>
  <si>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</si>
  <si>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</si>
  <si>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</si>
  <si>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</si>
  <si>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</si>
  <si>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</si>
  <si>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</si>
  <si>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</si>
  <si>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</si>
  <si>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</si>
  <si>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</si>
  <si>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</si>
  <si>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</si>
  <si>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</si>
  <si>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</si>
  <si>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</si>
  <si>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</si>
  <si>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</si>
  <si>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</si>
  <si>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</si>
  <si>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</si>
  <si>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</si>
  <si>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</si>
  <si>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</si>
  <si>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</si>
  <si>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</si>
  <si>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</si>
  <si>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</si>
  <si>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</si>
  <si>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</si>
  <si>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</si>
  <si>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</si>
  <si>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</si>
  <si>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</si>
  <si>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</si>
  <si>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</si>
  <si>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</si>
  <si>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</si>
  <si>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</si>
  <si>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</si>
  <si>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</si>
  <si>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</si>
  <si>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</si>
  <si>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</si>
  <si>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</si>
  <si>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</si>
  <si>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</si>
  <si>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</si>
  <si>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</si>
  <si>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</si>
  <si>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</si>
  <si>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</si>
  <si>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</si>
  <si>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</si>
  <si>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</si>
  <si>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</si>
  <si>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</si>
  <si>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</si>
  <si>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</si>
  <si>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</si>
  <si>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</si>
  <si>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</si>
  <si>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</si>
  <si>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</si>
  <si>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</si>
  <si>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</si>
  <si>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</si>
  <si>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</si>
  <si>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</si>
  <si>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</si>
  <si>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</si>
  <si>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</si>
  <si>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</si>
  <si>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</si>
  <si>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</si>
  <si>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</si>
  <si>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</si>
  <si>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</si>
  <si>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</si>
  <si>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</si>
  <si>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</si>
  <si>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</si>
  <si>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</si>
  <si>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</si>
  <si>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</si>
  <si>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</si>
  <si>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</si>
  <si>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</si>
  <si>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</si>
  <si>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</si>
  <si>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</si>
  <si>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</si>
  <si>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</si>
  <si>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</si>
  <si>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</si>
  <si>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</si>
  <si>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</si>
  <si>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</si>
  <si>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</si>
  <si>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</si>
  <si>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</si>
  <si>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</si>
  <si>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</si>
  <si>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</si>
  <si>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</si>
  <si>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</si>
  <si>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</si>
  <si>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</si>
  <si>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</si>
  <si>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</si>
  <si>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</si>
  <si>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</si>
  <si>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</si>
  <si>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</si>
  <si>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</si>
  <si>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</si>
  <si>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</si>
  <si>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</si>
  <si>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</si>
  <si>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</si>
  <si>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</si>
  <si>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</si>
  <si>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</si>
  <si>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</si>
  <si>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</si>
  <si>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</si>
  <si>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</si>
  <si>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</si>
  <si>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</si>
  <si>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</si>
  <si>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</si>
  <si>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</si>
  <si>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</si>
  <si>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</si>
  <si>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</si>
  <si>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</si>
  <si>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</si>
  <si>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</si>
  <si>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</si>
  <si>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</si>
  <si>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</si>
  <si>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</si>
  <si>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</si>
  <si>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</si>
  <si>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</si>
  <si>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</si>
  <si>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</si>
  <si>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</si>
  <si>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</si>
  <si>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</si>
  <si>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</si>
  <si>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</si>
  <si>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</si>
  <si>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</si>
  <si>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</si>
  <si>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</si>
  <si>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</si>
  <si>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</si>
  <si>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</si>
  <si>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</si>
  <si>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>2 02 10000 00 0000 151</t>
  </si>
  <si>
    <t>2 02 20000 00 0000 151</t>
  </si>
  <si>
    <t>2 02 30000 00 0000 151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</si>
  <si>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</si>
  <si>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</si>
  <si>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</si>
  <si>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</si>
  <si>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</si>
  <si>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</si>
  <si>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</si>
  <si>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</si>
  <si>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>2 02 40000 00 0000 151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</si>
  <si>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</si>
  <si>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за 1 кв. 2019 года</t>
  </si>
  <si>
    <t>за 1 квартал 2019 года</t>
  </si>
  <si>
    <t>за 1 кв. 2020 года</t>
  </si>
  <si>
    <t>за 1 квартал 2020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</si>
</sst>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1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165" fontId="4" fillId="2" borderId="1" xfId="4" applyNumberFormat="1" applyFont="1" applyFill="1" applyBorder="1"/>
    <xf numFmtId="0" fontId="5" fillId="3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9" borderId="0" xfId="4" applyFill="1" applyBorder="1"/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showZeros="0" topLeftCell="A16" zoomScale="86" zoomScaleNormal="86" zoomScaleSheetLayoutView="83" workbookViewId="0">
      <selection activeCell="Q21" sqref="Q21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33203125" style="1" customWidth="1"/>
    <col min="4" max="4" width="18.33203125" style="1" customWidth="1"/>
    <col min="5" max="5" width="15.6640625" style="1" customWidth="1"/>
    <col min="6" max="6" width="17.6640625" style="1" customWidth="1"/>
    <col min="7" max="7" width="18.66406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51.6" customHeight="1">
      <c r="A1" s="79" t="s">
        <v>183</v>
      </c>
      <c r="B1" s="79"/>
      <c r="C1" s="79"/>
      <c r="D1" s="79"/>
      <c r="E1" s="79"/>
      <c r="F1" s="79"/>
      <c r="G1" s="79"/>
    </row>
    <row r="2" spans="1:18" ht="20.45" customHeight="1">
      <c r="F2" s="2"/>
      <c r="G2" s="9" t="s">
        <v>17</v>
      </c>
    </row>
    <row r="3" spans="1:18" ht="36.75" customHeight="1">
      <c r="A3" s="80" t="s">
        <v>16</v>
      </c>
      <c r="B3" s="80" t="s">
        <v>15</v>
      </c>
      <c r="C3" s="80" t="s">
        <v>228</v>
      </c>
      <c r="D3" s="80"/>
      <c r="E3" s="80"/>
      <c r="F3" s="76" t="s">
        <v>226</v>
      </c>
      <c r="G3" s="80" t="s">
        <v>14</v>
      </c>
      <c r="J3" s="78"/>
      <c r="K3" s="78"/>
      <c r="L3" s="78"/>
      <c r="M3" s="78"/>
      <c r="N3" s="78"/>
      <c r="O3" s="78"/>
      <c r="P3" s="78"/>
      <c r="Q3" s="78"/>
      <c r="R3" s="78"/>
    </row>
    <row r="4" spans="1:18" ht="65.45" customHeight="1">
      <c r="A4" s="80"/>
      <c r="B4" s="80"/>
      <c r="C4" s="43" t="s">
        <v>181</v>
      </c>
      <c r="D4" s="43" t="s">
        <v>217</v>
      </c>
      <c r="E4" s="43" t="s">
        <v>216</v>
      </c>
      <c r="F4" s="43" t="s">
        <v>217</v>
      </c>
      <c r="G4" s="80"/>
      <c r="I4" s="8"/>
      <c r="J4" s="78"/>
      <c r="K4" s="78"/>
      <c r="L4" s="78"/>
      <c r="M4" s="78"/>
      <c r="N4" s="78"/>
      <c r="O4" s="78"/>
      <c r="P4" s="78"/>
      <c r="Q4" s="78"/>
      <c r="R4" s="78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8.600000000000001" customHeight="1">
      <c r="A6" s="57" t="s">
        <v>11</v>
      </c>
      <c r="B6" s="58" t="s">
        <v>218</v>
      </c>
      <c r="C6" s="59">
        <f>C7+C18</f>
        <v>205138.9</v>
      </c>
      <c r="D6" s="59">
        <f>D7+D18</f>
        <v>48882.69</v>
      </c>
      <c r="E6" s="64">
        <f t="shared" ref="E6:E32" si="0">D6/C6*100</f>
        <v>23.829068986915697</v>
      </c>
      <c r="F6" s="59">
        <v>48842.8</v>
      </c>
      <c r="G6" s="64">
        <f>D6/F6*100</f>
        <v>100.08167017451908</v>
      </c>
      <c r="H6" s="52"/>
      <c r="I6" s="53"/>
    </row>
    <row r="7" spans="1:18" s="54" customFormat="1" ht="19.149999999999999" customHeight="1">
      <c r="A7" s="57"/>
      <c r="B7" s="58" t="s">
        <v>219</v>
      </c>
      <c r="C7" s="59">
        <f>C8+C10+C12+C16</f>
        <v>186105.5</v>
      </c>
      <c r="D7" s="59">
        <f>D8+D10+D12+D16</f>
        <v>45931.5</v>
      </c>
      <c r="E7" s="64">
        <f t="shared" si="0"/>
        <v>24.680356034614775</v>
      </c>
      <c r="F7" s="59">
        <v>41500.1</v>
      </c>
      <c r="G7" s="64">
        <f t="shared" ref="G7:G32" si="1">D7/F7*100</f>
        <v>110.67804655892395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117500.8</v>
      </c>
      <c r="D8" s="62">
        <f>D9</f>
        <v>24398.3</v>
      </c>
      <c r="E8" s="64">
        <f t="shared" si="0"/>
        <v>20.76436926386884</v>
      </c>
      <c r="F8" s="62">
        <v>24060</v>
      </c>
      <c r="G8" s="64">
        <f t="shared" si="1"/>
        <v>101.406068162926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117500.8</v>
      </c>
      <c r="D9" s="3">
        <v>24398.3</v>
      </c>
      <c r="E9" s="64">
        <f t="shared" si="0"/>
        <v>20.76436926386884</v>
      </c>
      <c r="F9" s="13">
        <v>24060</v>
      </c>
      <c r="G9" s="64">
        <f t="shared" si="1"/>
        <v>101.406068162926</v>
      </c>
      <c r="H9" s="6"/>
      <c r="I9" s="7"/>
    </row>
    <row r="10" spans="1:18" s="44" customFormat="1" ht="33" customHeight="1">
      <c r="A10" s="63" t="s">
        <v>215</v>
      </c>
      <c r="B10" s="61" t="s">
        <v>185</v>
      </c>
      <c r="C10" s="62">
        <f>C11</f>
        <v>30000</v>
      </c>
      <c r="D10" s="62">
        <f>D11</f>
        <v>7391.1</v>
      </c>
      <c r="E10" s="64">
        <f t="shared" si="0"/>
        <v>24.637</v>
      </c>
      <c r="F10" s="62">
        <v>7946.1</v>
      </c>
      <c r="G10" s="64">
        <f t="shared" si="1"/>
        <v>93.015441537357944</v>
      </c>
      <c r="H10" s="6"/>
      <c r="I10" s="7"/>
    </row>
    <row r="11" spans="1:18" ht="33" customHeight="1">
      <c r="A11" s="5" t="s">
        <v>9</v>
      </c>
      <c r="B11" s="46" t="s">
        <v>186</v>
      </c>
      <c r="C11" s="3">
        <v>30000</v>
      </c>
      <c r="D11" s="3">
        <v>7391.1</v>
      </c>
      <c r="E11" s="64">
        <f t="shared" si="0"/>
        <v>24.637</v>
      </c>
      <c r="F11" s="13">
        <v>7946.1</v>
      </c>
      <c r="G11" s="64">
        <f t="shared" si="1"/>
        <v>93.015441537357944</v>
      </c>
      <c r="H11" s="6"/>
      <c r="I11" s="7"/>
    </row>
    <row r="12" spans="1:18" s="44" customFormat="1" ht="18.600000000000001" customHeight="1">
      <c r="A12" s="60" t="s">
        <v>205</v>
      </c>
      <c r="B12" s="61" t="s">
        <v>187</v>
      </c>
      <c r="C12" s="62">
        <f>C13+C14+C15</f>
        <v>33445.699999999997</v>
      </c>
      <c r="D12" s="62">
        <f>D13+D14+D15</f>
        <v>13091.3</v>
      </c>
      <c r="E12" s="64">
        <f t="shared" si="0"/>
        <v>39.141952478196004</v>
      </c>
      <c r="F12" s="62">
        <v>8461.1</v>
      </c>
      <c r="G12" s="64">
        <f t="shared" si="1"/>
        <v>154.72338112065808</v>
      </c>
      <c r="H12" s="6"/>
      <c r="I12" s="7"/>
    </row>
    <row r="13" spans="1:18" ht="36.6" customHeight="1">
      <c r="A13" s="5" t="s">
        <v>206</v>
      </c>
      <c r="B13" s="46" t="s">
        <v>188</v>
      </c>
      <c r="C13" s="3">
        <v>18523</v>
      </c>
      <c r="D13" s="3">
        <v>4723.3</v>
      </c>
      <c r="E13" s="64">
        <f t="shared" si="0"/>
        <v>25.499649084921451</v>
      </c>
      <c r="F13" s="13">
        <v>4427.3</v>
      </c>
      <c r="G13" s="64">
        <f t="shared" si="1"/>
        <v>106.68579043660922</v>
      </c>
      <c r="H13" s="6"/>
      <c r="I13" s="7"/>
    </row>
    <row r="14" spans="1:18" ht="18" customHeight="1">
      <c r="A14" s="5" t="s">
        <v>8</v>
      </c>
      <c r="B14" s="46" t="s">
        <v>7</v>
      </c>
      <c r="C14" s="3">
        <v>14625.7</v>
      </c>
      <c r="D14" s="3">
        <v>8234.7999999999993</v>
      </c>
      <c r="E14" s="64">
        <f t="shared" si="0"/>
        <v>56.30362991173071</v>
      </c>
      <c r="F14" s="13">
        <v>3906.8</v>
      </c>
      <c r="G14" s="64">
        <f t="shared" si="1"/>
        <v>210.78120200675744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297</v>
      </c>
      <c r="D15" s="3">
        <v>133.19999999999999</v>
      </c>
      <c r="E15" s="64">
        <f t="shared" si="0"/>
        <v>44.848484848484844</v>
      </c>
      <c r="F15" s="13">
        <v>127</v>
      </c>
      <c r="G15" s="64">
        <f t="shared" si="1"/>
        <v>104.88188976377953</v>
      </c>
      <c r="H15" s="6"/>
      <c r="I15" s="7"/>
    </row>
    <row r="16" spans="1:18" s="44" customFormat="1" ht="16.899999999999999" customHeight="1">
      <c r="A16" s="45" t="s">
        <v>208</v>
      </c>
      <c r="B16" s="47" t="s">
        <v>190</v>
      </c>
      <c r="C16" s="4">
        <v>5159</v>
      </c>
      <c r="D16" s="4">
        <v>1050.8</v>
      </c>
      <c r="E16" s="64">
        <f t="shared" si="0"/>
        <v>20.368288427989921</v>
      </c>
      <c r="F16" s="42">
        <v>1032.9000000000001</v>
      </c>
      <c r="G16" s="64">
        <f t="shared" si="1"/>
        <v>101.73298480007745</v>
      </c>
      <c r="H16" s="6"/>
      <c r="I16" s="7"/>
    </row>
    <row r="17" spans="1:9" ht="31.9" hidden="1" customHeight="1">
      <c r="A17" s="5" t="s">
        <v>6</v>
      </c>
      <c r="B17" s="46" t="s">
        <v>191</v>
      </c>
      <c r="C17" s="3"/>
      <c r="D17" s="3"/>
      <c r="E17" s="64" t="e">
        <f t="shared" si="0"/>
        <v>#DIV/0!</v>
      </c>
      <c r="F17" s="13"/>
      <c r="G17" s="64" t="e">
        <f t="shared" si="1"/>
        <v>#DIV/0!</v>
      </c>
      <c r="H17" s="6"/>
      <c r="I17" s="7"/>
    </row>
    <row r="18" spans="1:9" s="54" customFormat="1" ht="18" customHeight="1">
      <c r="A18" s="57"/>
      <c r="B18" s="58" t="s">
        <v>220</v>
      </c>
      <c r="C18" s="59">
        <f>C19+C20+C22+C23+C24</f>
        <v>19033.400000000001</v>
      </c>
      <c r="D18" s="59">
        <f>D19+D20+D22+D23+D24</f>
        <v>2951.1899999999996</v>
      </c>
      <c r="E18" s="64">
        <f t="shared" si="0"/>
        <v>15.505322223039494</v>
      </c>
      <c r="F18" s="59">
        <v>7342.7000000000007</v>
      </c>
      <c r="G18" s="64">
        <f t="shared" si="1"/>
        <v>40.192163645525483</v>
      </c>
      <c r="H18" s="52"/>
      <c r="I18" s="53"/>
    </row>
    <row r="19" spans="1:9" ht="36.6" customHeight="1">
      <c r="A19" s="5" t="s">
        <v>209</v>
      </c>
      <c r="B19" s="46" t="s">
        <v>192</v>
      </c>
      <c r="C19" s="3">
        <v>5971.4</v>
      </c>
      <c r="D19" s="3">
        <v>778.5</v>
      </c>
      <c r="E19" s="64">
        <f t="shared" si="0"/>
        <v>13.037143718390997</v>
      </c>
      <c r="F19" s="13">
        <v>600.9</v>
      </c>
      <c r="G19" s="64">
        <f t="shared" si="1"/>
        <v>129.55566650024963</v>
      </c>
      <c r="H19" s="6"/>
      <c r="I19" s="7"/>
    </row>
    <row r="20" spans="1:9" ht="16.899999999999999" customHeight="1">
      <c r="A20" s="5" t="s">
        <v>210</v>
      </c>
      <c r="B20" s="46" t="s">
        <v>193</v>
      </c>
      <c r="C20" s="3">
        <v>762</v>
      </c>
      <c r="D20" s="3">
        <v>170.8</v>
      </c>
      <c r="E20" s="64">
        <f t="shared" si="0"/>
        <v>22.41469816272966</v>
      </c>
      <c r="F20" s="13">
        <v>209.2</v>
      </c>
      <c r="G20" s="64">
        <f t="shared" si="1"/>
        <v>81.644359464627158</v>
      </c>
      <c r="H20" s="6"/>
      <c r="I20" s="7"/>
    </row>
    <row r="21" spans="1:9" ht="36.6" customHeight="1">
      <c r="A21" s="5" t="s">
        <v>5</v>
      </c>
      <c r="B21" s="46" t="s">
        <v>194</v>
      </c>
      <c r="C21" s="3"/>
      <c r="D21" s="3"/>
      <c r="E21" s="64"/>
      <c r="F21" s="13"/>
      <c r="G21" s="64"/>
      <c r="H21" s="6"/>
      <c r="I21" s="7"/>
    </row>
    <row r="22" spans="1:9" ht="16.149999999999999" customHeight="1">
      <c r="A22" s="5" t="s">
        <v>4</v>
      </c>
      <c r="B22" s="46" t="s">
        <v>195</v>
      </c>
      <c r="C22" s="3">
        <v>12150</v>
      </c>
      <c r="D22" s="3">
        <v>1386.9</v>
      </c>
      <c r="E22" s="64">
        <f t="shared" si="0"/>
        <v>11.414814814814815</v>
      </c>
      <c r="F22" s="13">
        <v>5639.5</v>
      </c>
      <c r="G22" s="64">
        <f t="shared" si="1"/>
        <v>24.592605727458107</v>
      </c>
      <c r="H22" s="6"/>
      <c r="I22" s="7"/>
    </row>
    <row r="23" spans="1:9" ht="16.149999999999999" customHeight="1">
      <c r="A23" s="5" t="s">
        <v>3</v>
      </c>
      <c r="B23" s="46" t="s">
        <v>196</v>
      </c>
      <c r="C23" s="3">
        <v>150</v>
      </c>
      <c r="D23" s="3">
        <v>614.99</v>
      </c>
      <c r="E23" s="64">
        <f t="shared" si="0"/>
        <v>409.99333333333334</v>
      </c>
      <c r="F23" s="13">
        <v>893.1</v>
      </c>
      <c r="G23" s="64">
        <f t="shared" si="1"/>
        <v>68.860150039189335</v>
      </c>
      <c r="H23" s="6"/>
      <c r="I23" s="7"/>
    </row>
    <row r="24" spans="1:9" ht="16.149999999999999" customHeight="1">
      <c r="A24" s="5" t="s">
        <v>2</v>
      </c>
      <c r="B24" s="46" t="s">
        <v>197</v>
      </c>
      <c r="C24" s="3"/>
      <c r="D24" s="3"/>
      <c r="E24" s="64"/>
      <c r="F24" s="13"/>
      <c r="G24" s="64" t="e">
        <f t="shared" si="1"/>
        <v>#DIV/0!</v>
      </c>
      <c r="H24" s="6"/>
      <c r="I24" s="7"/>
    </row>
    <row r="25" spans="1:9" s="54" customFormat="1" ht="18.600000000000001" customHeight="1">
      <c r="A25" s="57" t="s">
        <v>1</v>
      </c>
      <c r="B25" s="58" t="s">
        <v>221</v>
      </c>
      <c r="C25" s="59">
        <f>C26</f>
        <v>758333.1</v>
      </c>
      <c r="D25" s="59">
        <f>D26</f>
        <v>173011.40000000002</v>
      </c>
      <c r="E25" s="64">
        <f t="shared" si="0"/>
        <v>22.814697129796922</v>
      </c>
      <c r="F25" s="59">
        <v>142260</v>
      </c>
      <c r="G25" s="64">
        <f t="shared" si="1"/>
        <v>121.61633628567414</v>
      </c>
      <c r="H25" s="52"/>
      <c r="I25" s="53"/>
    </row>
    <row r="26" spans="1:9" s="44" customFormat="1" ht="32.450000000000003" customHeight="1">
      <c r="A26" s="60" t="s">
        <v>211</v>
      </c>
      <c r="B26" s="61" t="s">
        <v>198</v>
      </c>
      <c r="C26" s="62">
        <f>C27+C28+C29+C30</f>
        <v>758333.1</v>
      </c>
      <c r="D26" s="62">
        <f>D27+D28+D29+D30</f>
        <v>173011.40000000002</v>
      </c>
      <c r="E26" s="64">
        <f t="shared" si="0"/>
        <v>22.814697129796922</v>
      </c>
      <c r="F26" s="62">
        <v>142260</v>
      </c>
      <c r="G26" s="64">
        <f t="shared" si="1"/>
        <v>121.61633628567414</v>
      </c>
      <c r="H26" s="6"/>
      <c r="I26" s="7"/>
    </row>
    <row r="27" spans="1:9" ht="31.9" customHeight="1">
      <c r="A27" s="5" t="s">
        <v>212</v>
      </c>
      <c r="B27" s="46" t="s">
        <v>199</v>
      </c>
      <c r="C27" s="3">
        <v>176394.6</v>
      </c>
      <c r="D27" s="3">
        <v>58799</v>
      </c>
      <c r="E27" s="64">
        <f t="shared" si="0"/>
        <v>33.333786861956085</v>
      </c>
      <c r="F27" s="13">
        <v>39102</v>
      </c>
      <c r="G27" s="64">
        <f t="shared" si="1"/>
        <v>150.37338243568104</v>
      </c>
      <c r="H27" s="6"/>
      <c r="I27" s="7"/>
    </row>
    <row r="28" spans="1:9" ht="32.450000000000003" customHeight="1">
      <c r="A28" s="5" t="s">
        <v>213</v>
      </c>
      <c r="B28" s="46" t="s">
        <v>200</v>
      </c>
      <c r="C28" s="3">
        <v>95901.5</v>
      </c>
      <c r="D28" s="3">
        <v>7212.8</v>
      </c>
      <c r="E28" s="64">
        <f t="shared" si="0"/>
        <v>7.5210502442610387</v>
      </c>
      <c r="F28" s="13">
        <v>4758.7</v>
      </c>
      <c r="G28" s="64">
        <f t="shared" si="1"/>
        <v>151.5708071532141</v>
      </c>
      <c r="H28" s="6"/>
      <c r="I28" s="7"/>
    </row>
    <row r="29" spans="1:9" ht="32.450000000000003" customHeight="1">
      <c r="A29" s="5" t="s">
        <v>214</v>
      </c>
      <c r="B29" s="46" t="s">
        <v>201</v>
      </c>
      <c r="C29" s="3">
        <v>481657</v>
      </c>
      <c r="D29" s="3">
        <v>106999.6</v>
      </c>
      <c r="E29" s="64">
        <f t="shared" si="0"/>
        <v>22.214895662265889</v>
      </c>
      <c r="F29" s="13">
        <v>98399.3</v>
      </c>
      <c r="G29" s="64">
        <f t="shared" si="1"/>
        <v>108.74020445267396</v>
      </c>
      <c r="H29" s="6"/>
      <c r="I29" s="7"/>
    </row>
    <row r="30" spans="1:9" ht="18.600000000000001" customHeight="1">
      <c r="A30" s="5" t="s">
        <v>223</v>
      </c>
      <c r="B30" s="46" t="s">
        <v>0</v>
      </c>
      <c r="C30" s="3">
        <v>4380</v>
      </c>
      <c r="D30" s="3"/>
      <c r="E30" s="64">
        <f t="shared" si="0"/>
        <v>0</v>
      </c>
      <c r="F30" s="13"/>
      <c r="G30" s="64" t="e">
        <f t="shared" si="1"/>
        <v>#DIV/0!</v>
      </c>
      <c r="H30" s="6"/>
      <c r="I30" s="7"/>
    </row>
    <row r="31" spans="1:9" ht="60.6" customHeight="1">
      <c r="A31" s="5" t="s">
        <v>222</v>
      </c>
      <c r="B31" s="46" t="s">
        <v>224</v>
      </c>
      <c r="C31" s="3"/>
      <c r="D31" s="3"/>
      <c r="E31" s="64"/>
      <c r="F31" s="13"/>
      <c r="G31" s="64" t="e">
        <f t="shared" si="1"/>
        <v>#DIV/0!</v>
      </c>
      <c r="H31" s="6"/>
      <c r="I31" s="7"/>
    </row>
    <row r="32" spans="1:9" s="56" customFormat="1" ht="19.149999999999999" customHeight="1">
      <c r="A32" s="55"/>
      <c r="B32" s="50" t="s">
        <v>202</v>
      </c>
      <c r="C32" s="51">
        <f>C6+C25</f>
        <v>963472</v>
      </c>
      <c r="D32" s="51">
        <f>D6+D25</f>
        <v>221894.09000000003</v>
      </c>
      <c r="E32" s="64">
        <f t="shared" si="0"/>
        <v>23.030673439394196</v>
      </c>
      <c r="F32" s="51">
        <v>191102.8</v>
      </c>
      <c r="G32" s="64">
        <f t="shared" si="1"/>
        <v>116.1124222146405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4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79" activePane="bottomRight" state="frozen"/>
      <selection pane="topRight" activeCell="B1" sqref="B1"/>
      <selection pane="bottomLeft" activeCell="A6" sqref="A6"/>
      <selection pane="bottomRight" activeCell="A2" sqref="A2:G2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6" t="s">
        <v>182</v>
      </c>
      <c r="B1" s="86"/>
      <c r="C1" s="86"/>
      <c r="D1" s="86"/>
      <c r="E1" s="86"/>
      <c r="F1" s="86"/>
      <c r="G1" s="86"/>
      <c r="K1" s="15"/>
    </row>
    <row r="2" spans="1:15" ht="20.25" customHeight="1">
      <c r="A2" s="86" t="s">
        <v>18</v>
      </c>
      <c r="B2" s="86"/>
      <c r="C2" s="86"/>
      <c r="D2" s="86"/>
      <c r="E2" s="86"/>
      <c r="F2" s="86"/>
      <c r="G2" s="86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31.5" customHeight="1">
      <c r="A4" s="87" t="s">
        <v>16</v>
      </c>
      <c r="B4" s="89" t="s">
        <v>19</v>
      </c>
      <c r="C4" s="90" t="s">
        <v>227</v>
      </c>
      <c r="D4" s="90"/>
      <c r="E4" s="90"/>
      <c r="F4" s="75" t="s">
        <v>225</v>
      </c>
      <c r="G4" s="90" t="s">
        <v>14</v>
      </c>
      <c r="I4" s="81"/>
      <c r="J4" s="81"/>
      <c r="K4" s="81"/>
      <c r="L4" s="81"/>
      <c r="M4" s="81"/>
      <c r="N4" s="81"/>
      <c r="O4" s="81"/>
    </row>
    <row r="5" spans="1:15" ht="66.75" customHeight="1">
      <c r="A5" s="88"/>
      <c r="B5" s="88"/>
      <c r="C5" s="18" t="s">
        <v>20</v>
      </c>
      <c r="D5" s="18" t="s">
        <v>12</v>
      </c>
      <c r="E5" s="18" t="s">
        <v>13</v>
      </c>
      <c r="F5" s="18" t="s">
        <v>12</v>
      </c>
      <c r="G5" s="90"/>
      <c r="H5" s="19"/>
      <c r="I5" s="81"/>
      <c r="J5" s="81"/>
      <c r="K5" s="81"/>
      <c r="L5" s="81"/>
      <c r="M5" s="81"/>
      <c r="N5" s="81"/>
      <c r="O5" s="81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1"/>
      <c r="J6" s="81"/>
      <c r="K6" s="81"/>
      <c r="L6" s="81"/>
      <c r="M6" s="81"/>
      <c r="N6" s="81"/>
      <c r="O6" s="81"/>
    </row>
    <row r="7" spans="1:15" ht="18.75">
      <c r="A7" s="71" t="s">
        <v>21</v>
      </c>
      <c r="B7" s="69" t="s">
        <v>22</v>
      </c>
      <c r="C7" s="70">
        <f>SUM(C8:C16)</f>
        <v>63482.899999999994</v>
      </c>
      <c r="D7" s="70">
        <f>SUM(D8:D16)</f>
        <v>11613.3</v>
      </c>
      <c r="E7" s="70">
        <f>D7/C7*100</f>
        <v>18.293587722047985</v>
      </c>
      <c r="F7" s="70">
        <f>SUM(F8:F16)</f>
        <v>12742.699999999999</v>
      </c>
      <c r="G7" s="70">
        <f>D7/F7*100</f>
        <v>91.136886217206708</v>
      </c>
      <c r="H7" s="19"/>
      <c r="I7" s="82"/>
      <c r="J7" s="82"/>
      <c r="K7" s="82"/>
      <c r="L7" s="82"/>
      <c r="M7" s="82"/>
      <c r="N7" s="82"/>
      <c r="O7" s="82"/>
    </row>
    <row r="8" spans="1:15" ht="31.5">
      <c r="A8" s="24" t="s">
        <v>23</v>
      </c>
      <c r="B8" s="25" t="s">
        <v>24</v>
      </c>
      <c r="C8" s="49">
        <v>1558.7</v>
      </c>
      <c r="D8" s="49">
        <v>251.9</v>
      </c>
      <c r="E8" s="65">
        <f t="shared" ref="E8:E71" si="0">D8/C8*100</f>
        <v>16.160903316866619</v>
      </c>
      <c r="F8" s="49">
        <v>269.60000000000002</v>
      </c>
      <c r="G8" s="26">
        <f t="shared" ref="G8:G72" si="1">D8/F8*100</f>
        <v>93.434718100890208</v>
      </c>
      <c r="H8" s="19"/>
      <c r="I8" s="82"/>
      <c r="J8" s="82"/>
      <c r="K8" s="82"/>
      <c r="L8" s="82"/>
      <c r="M8" s="82"/>
      <c r="N8" s="82"/>
      <c r="O8" s="82"/>
    </row>
    <row r="9" spans="1:15" ht="47.25">
      <c r="A9" s="24" t="s">
        <v>25</v>
      </c>
      <c r="B9" s="25" t="s">
        <v>26</v>
      </c>
      <c r="C9" s="49">
        <v>494.6</v>
      </c>
      <c r="D9" s="49">
        <v>80.5</v>
      </c>
      <c r="E9" s="65">
        <f t="shared" si="0"/>
        <v>16.275778406793368</v>
      </c>
      <c r="F9" s="49">
        <v>87.3</v>
      </c>
      <c r="G9" s="26">
        <f t="shared" si="1"/>
        <v>92.210767468499427</v>
      </c>
      <c r="H9" s="19"/>
      <c r="I9" s="82"/>
      <c r="J9" s="82"/>
      <c r="K9" s="82"/>
      <c r="L9" s="82"/>
      <c r="M9" s="82"/>
      <c r="N9" s="82"/>
      <c r="O9" s="82"/>
    </row>
    <row r="10" spans="1:15" ht="47.25">
      <c r="A10" s="24" t="s">
        <v>27</v>
      </c>
      <c r="B10" s="25" t="s">
        <v>28</v>
      </c>
      <c r="C10" s="49">
        <v>29390.7</v>
      </c>
      <c r="D10" s="49">
        <v>5371.1</v>
      </c>
      <c r="E10" s="65">
        <f t="shared" si="0"/>
        <v>18.274828432123087</v>
      </c>
      <c r="F10" s="49">
        <v>5976.3</v>
      </c>
      <c r="G10" s="26">
        <f t="shared" si="1"/>
        <v>89.873332998678109</v>
      </c>
      <c r="H10" s="19"/>
      <c r="I10" s="27"/>
      <c r="K10" s="15"/>
    </row>
    <row r="11" spans="1:15" ht="15.75" hidden="1">
      <c r="A11" s="24" t="s">
        <v>29</v>
      </c>
      <c r="B11" s="25" t="s">
        <v>30</v>
      </c>
      <c r="C11" s="49"/>
      <c r="D11" s="49"/>
      <c r="E11" s="65" t="e">
        <f t="shared" si="0"/>
        <v>#DIV/0!</v>
      </c>
      <c r="F11" s="49"/>
      <c r="G11" s="26" t="e">
        <f t="shared" si="1"/>
        <v>#DIV/0!</v>
      </c>
      <c r="I11" s="27"/>
      <c r="K11" s="15"/>
    </row>
    <row r="12" spans="1:15" ht="47.25">
      <c r="A12" s="24" t="s">
        <v>31</v>
      </c>
      <c r="B12" s="25" t="s">
        <v>32</v>
      </c>
      <c r="C12" s="49">
        <v>11124.6</v>
      </c>
      <c r="D12" s="49">
        <v>1908.4</v>
      </c>
      <c r="E12" s="65">
        <f t="shared" si="0"/>
        <v>17.154774104237454</v>
      </c>
      <c r="F12" s="49">
        <v>2073.1</v>
      </c>
      <c r="G12" s="26">
        <f t="shared" si="1"/>
        <v>92.055376006946133</v>
      </c>
      <c r="I12" s="27"/>
      <c r="K12" s="15"/>
    </row>
    <row r="13" spans="1:15" ht="15.75" hidden="1">
      <c r="A13" s="24" t="s">
        <v>33</v>
      </c>
      <c r="B13" s="25" t="s">
        <v>34</v>
      </c>
      <c r="C13" s="49"/>
      <c r="D13" s="49"/>
      <c r="E13" s="65" t="e">
        <f t="shared" si="0"/>
        <v>#DIV/0!</v>
      </c>
      <c r="F13" s="49"/>
      <c r="G13" s="26" t="s">
        <v>35</v>
      </c>
      <c r="I13" s="27"/>
      <c r="K13" s="15"/>
    </row>
    <row r="14" spans="1:15" ht="15.75" hidden="1">
      <c r="A14" s="24" t="s">
        <v>36</v>
      </c>
      <c r="B14" s="25" t="s">
        <v>37</v>
      </c>
      <c r="C14" s="49"/>
      <c r="D14" s="66"/>
      <c r="E14" s="65"/>
      <c r="F14" s="66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20914.3</v>
      </c>
      <c r="D16" s="49">
        <v>4001.4</v>
      </c>
      <c r="E16" s="65">
        <f t="shared" si="0"/>
        <v>19.132363980625698</v>
      </c>
      <c r="F16" s="49">
        <v>4336.3999999999996</v>
      </c>
      <c r="G16" s="26">
        <f t="shared" si="1"/>
        <v>92.274697906097231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 hidden="1">
      <c r="A20" s="68" t="s">
        <v>49</v>
      </c>
      <c r="B20" s="69" t="s">
        <v>50</v>
      </c>
      <c r="C20" s="70">
        <f>SUM(C21:C24)</f>
        <v>0</v>
      </c>
      <c r="D20" s="70">
        <f>SUM(D21:D24)</f>
        <v>0</v>
      </c>
      <c r="E20" s="70" t="e">
        <f t="shared" si="0"/>
        <v>#DIV/0!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 hidden="1">
      <c r="A22" s="24" t="s">
        <v>53</v>
      </c>
      <c r="B22" s="25" t="s">
        <v>54</v>
      </c>
      <c r="C22" s="49"/>
      <c r="D22" s="49"/>
      <c r="E22" s="65" t="e">
        <f t="shared" si="0"/>
        <v>#DIV/0!</v>
      </c>
      <c r="F22" s="49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61213.5</v>
      </c>
      <c r="D25" s="70">
        <f>SUM(D26:D35)</f>
        <v>5713.7000000000007</v>
      </c>
      <c r="E25" s="72">
        <f t="shared" si="0"/>
        <v>9.3340521290238279</v>
      </c>
      <c r="F25" s="70">
        <f>SUM(F26:F35)</f>
        <v>6316</v>
      </c>
      <c r="G25" s="70">
        <f>D25/F25*100</f>
        <v>90.463901203293233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50.1</v>
      </c>
      <c r="D28" s="49"/>
      <c r="E28" s="65">
        <f t="shared" si="0"/>
        <v>0</v>
      </c>
      <c r="F28" s="49"/>
      <c r="G28" s="26"/>
      <c r="K28" s="15"/>
    </row>
    <row r="29" spans="1:11" ht="15.75">
      <c r="A29" s="24" t="s">
        <v>67</v>
      </c>
      <c r="B29" s="25" t="s">
        <v>68</v>
      </c>
      <c r="C29" s="74">
        <v>844</v>
      </c>
      <c r="D29" s="49"/>
      <c r="E29" s="65">
        <f t="shared" si="0"/>
        <v>0</v>
      </c>
      <c r="F29" s="49">
        <v>99</v>
      </c>
      <c r="G29" s="26">
        <f t="shared" si="1"/>
        <v>0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49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49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49">
        <v>57018.9</v>
      </c>
      <c r="D32" s="49">
        <v>5149.1000000000004</v>
      </c>
      <c r="E32" s="65">
        <f t="shared" si="0"/>
        <v>9.0305144434564681</v>
      </c>
      <c r="F32" s="49">
        <v>5540.1</v>
      </c>
      <c r="G32" s="26">
        <f t="shared" si="1"/>
        <v>92.942365661269662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49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49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3300.5</v>
      </c>
      <c r="D35" s="49">
        <v>564.6</v>
      </c>
      <c r="E35" s="65">
        <f t="shared" si="0"/>
        <v>17.106499015300713</v>
      </c>
      <c r="F35" s="49">
        <v>676.9</v>
      </c>
      <c r="G35" s="26">
        <f t="shared" si="1"/>
        <v>83.409661693012268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415.8</v>
      </c>
      <c r="D36" s="70">
        <f>SUM(D37:D40)</f>
        <v>0</v>
      </c>
      <c r="E36" s="72">
        <f t="shared" si="0"/>
        <v>0</v>
      </c>
      <c r="F36" s="70">
        <f>SUM(F37:F40)</f>
        <v>150</v>
      </c>
      <c r="G36" s="70">
        <f t="shared" si="1"/>
        <v>0</v>
      </c>
      <c r="H36" s="32"/>
      <c r="I36" s="32"/>
      <c r="J36" s="32"/>
      <c r="K36" s="33"/>
    </row>
    <row r="37" spans="1:11" ht="15.75">
      <c r="A37" s="24" t="s">
        <v>83</v>
      </c>
      <c r="B37" s="25" t="s">
        <v>84</v>
      </c>
      <c r="C37" s="49"/>
      <c r="D37" s="49"/>
      <c r="E37" s="67"/>
      <c r="F37" s="49">
        <v>150</v>
      </c>
      <c r="G37" s="26">
        <f t="shared" si="1"/>
        <v>0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407</v>
      </c>
      <c r="D38" s="49"/>
      <c r="E38" s="67">
        <f t="shared" si="0"/>
        <v>0</v>
      </c>
      <c r="F38" s="49"/>
      <c r="G38" s="26"/>
      <c r="H38" s="31"/>
      <c r="I38" s="32"/>
      <c r="J38" s="32"/>
      <c r="K38" s="33"/>
    </row>
    <row r="39" spans="1:11" ht="15.75">
      <c r="A39" s="24" t="s">
        <v>87</v>
      </c>
      <c r="B39" s="25" t="s">
        <v>88</v>
      </c>
      <c r="C39" s="49">
        <v>8.8000000000000007</v>
      </c>
      <c r="D39" s="49"/>
      <c r="E39" s="65">
        <f t="shared" si="0"/>
        <v>0</v>
      </c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689553.5</v>
      </c>
      <c r="D45" s="70">
        <f>SUM(D46:D52)</f>
        <v>152550.50000000003</v>
      </c>
      <c r="E45" s="70">
        <f t="shared" si="0"/>
        <v>22.123083995658064</v>
      </c>
      <c r="F45" s="70">
        <f>SUM(F46:F52)</f>
        <v>146033.09999999998</v>
      </c>
      <c r="G45" s="70">
        <f t="shared" si="1"/>
        <v>104.46296079450484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203210.3</v>
      </c>
      <c r="D46" s="49">
        <v>46229.3</v>
      </c>
      <c r="E46" s="65">
        <f t="shared" si="0"/>
        <v>22.749486615589863</v>
      </c>
      <c r="F46" s="49">
        <v>42646.400000000001</v>
      </c>
      <c r="G46" s="26">
        <f t="shared" si="1"/>
        <v>108.40141254595935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426170.8</v>
      </c>
      <c r="D47" s="49">
        <v>94113.600000000006</v>
      </c>
      <c r="E47" s="65">
        <f t="shared" si="0"/>
        <v>22.083540214392915</v>
      </c>
      <c r="F47" s="49">
        <v>88421.8</v>
      </c>
      <c r="G47" s="26">
        <f t="shared" si="1"/>
        <v>106.43710035308035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23004.3</v>
      </c>
      <c r="D48" s="49">
        <v>5521</v>
      </c>
      <c r="E48" s="65">
        <f t="shared" si="0"/>
        <v>23.999860895571697</v>
      </c>
      <c r="F48" s="49">
        <v>8280.2999999999993</v>
      </c>
      <c r="G48" s="26">
        <f t="shared" si="1"/>
        <v>66.676328152361634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3"/>
      <c r="J49" s="83"/>
      <c r="K49" s="83"/>
      <c r="L49" s="83"/>
      <c r="M49" s="83"/>
      <c r="N49" s="83"/>
      <c r="O49" s="83"/>
    </row>
    <row r="50" spans="1:15" ht="31.5" hidden="1">
      <c r="A50" s="24" t="s">
        <v>109</v>
      </c>
      <c r="B50" s="25" t="s">
        <v>110</v>
      </c>
      <c r="C50" s="49"/>
      <c r="D50" s="49"/>
      <c r="E50" s="65" t="e">
        <f t="shared" si="0"/>
        <v>#DIV/0!</v>
      </c>
      <c r="F50" s="49"/>
      <c r="G50" s="26" t="e">
        <f t="shared" si="1"/>
        <v>#DIV/0!</v>
      </c>
      <c r="H50" s="32"/>
      <c r="I50" s="83"/>
      <c r="J50" s="83"/>
      <c r="K50" s="83"/>
      <c r="L50" s="83"/>
      <c r="M50" s="83"/>
      <c r="N50" s="83"/>
      <c r="O50" s="83"/>
    </row>
    <row r="51" spans="1:15" ht="15.75">
      <c r="A51" s="24" t="s">
        <v>111</v>
      </c>
      <c r="B51" s="25" t="s">
        <v>112</v>
      </c>
      <c r="C51" s="49">
        <v>8552.2000000000007</v>
      </c>
      <c r="D51" s="49">
        <v>1463.2</v>
      </c>
      <c r="E51" s="65">
        <f t="shared" si="0"/>
        <v>17.109047964266505</v>
      </c>
      <c r="F51" s="49">
        <v>510.3</v>
      </c>
      <c r="G51" s="26">
        <f t="shared" si="1"/>
        <v>286.73329414070156</v>
      </c>
      <c r="H51" s="32"/>
      <c r="I51" s="83"/>
      <c r="J51" s="83"/>
      <c r="K51" s="83"/>
      <c r="L51" s="83"/>
      <c r="M51" s="83"/>
      <c r="N51" s="83"/>
      <c r="O51" s="83"/>
    </row>
    <row r="52" spans="1:15" ht="15.75">
      <c r="A52" s="24" t="s">
        <v>113</v>
      </c>
      <c r="B52" s="25" t="s">
        <v>114</v>
      </c>
      <c r="C52" s="49">
        <v>28615.9</v>
      </c>
      <c r="D52" s="49">
        <v>5223.3999999999996</v>
      </c>
      <c r="E52" s="65">
        <f t="shared" si="0"/>
        <v>18.253488445234989</v>
      </c>
      <c r="F52" s="49">
        <v>6174.3</v>
      </c>
      <c r="G52" s="26">
        <f t="shared" si="1"/>
        <v>84.599063861490365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120313.8</v>
      </c>
      <c r="D53" s="70">
        <f>SUM(D54:D55)</f>
        <v>27304.7</v>
      </c>
      <c r="E53" s="70">
        <f t="shared" si="0"/>
        <v>22.694570365161766</v>
      </c>
      <c r="F53" s="70">
        <f>SUM(F54:F55)</f>
        <v>24708.6</v>
      </c>
      <c r="G53" s="70">
        <f t="shared" si="1"/>
        <v>110.50686805403787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99541.6</v>
      </c>
      <c r="D54" s="49">
        <v>23661.3</v>
      </c>
      <c r="E54" s="65">
        <f t="shared" si="0"/>
        <v>23.770262885065137</v>
      </c>
      <c r="F54" s="49">
        <v>20024.7</v>
      </c>
      <c r="G54" s="26">
        <f t="shared" si="1"/>
        <v>118.16057169395795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20772.2</v>
      </c>
      <c r="D55" s="49">
        <v>3643.4</v>
      </c>
      <c r="E55" s="65">
        <f t="shared" si="0"/>
        <v>17.539788756125976</v>
      </c>
      <c r="F55" s="49">
        <v>4683.8999999999996</v>
      </c>
      <c r="G55" s="26">
        <f t="shared" si="1"/>
        <v>77.785606012083946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31740</v>
      </c>
      <c r="D64" s="70">
        <f>SUM(D65:D69)</f>
        <v>5809.7000000000007</v>
      </c>
      <c r="E64" s="70">
        <f t="shared" si="0"/>
        <v>18.304032766225586</v>
      </c>
      <c r="F64" s="70">
        <f>SUM(F65:F69)</f>
        <v>6031</v>
      </c>
      <c r="G64" s="70">
        <f>D64/F64*100</f>
        <v>96.330625103631249</v>
      </c>
      <c r="H64" s="77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4940.1000000000004</v>
      </c>
      <c r="D65" s="49">
        <v>1253.8</v>
      </c>
      <c r="E65" s="65">
        <f t="shared" si="0"/>
        <v>25.380053035363652</v>
      </c>
      <c r="F65" s="49">
        <v>1208.5</v>
      </c>
      <c r="G65" s="26">
        <f t="shared" si="1"/>
        <v>103.74844848986346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49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9069.6</v>
      </c>
      <c r="D67" s="49">
        <v>2242.5</v>
      </c>
      <c r="E67" s="65">
        <f t="shared" si="0"/>
        <v>24.725456469965597</v>
      </c>
      <c r="F67" s="49">
        <v>3193.5</v>
      </c>
      <c r="G67" s="26">
        <f t="shared" si="1"/>
        <v>70.220760920620009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17730.3</v>
      </c>
      <c r="D68" s="49">
        <v>2313.4</v>
      </c>
      <c r="E68" s="65">
        <f t="shared" si="0"/>
        <v>13.047720568743904</v>
      </c>
      <c r="F68" s="49">
        <v>1629</v>
      </c>
      <c r="G68" s="26">
        <f t="shared" si="1"/>
        <v>142.01350521792511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9838.7000000000007</v>
      </c>
      <c r="D70" s="70">
        <f>SUM(D71:D74)</f>
        <v>2960.7</v>
      </c>
      <c r="E70" s="70">
        <f t="shared" si="0"/>
        <v>30.092390254810081</v>
      </c>
      <c r="F70" s="70">
        <f>SUM(F71:F74)</f>
        <v>3340.9</v>
      </c>
      <c r="G70" s="70">
        <f>D70/F70*100</f>
        <v>88.619832979137342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9475.7000000000007</v>
      </c>
      <c r="D71" s="49">
        <v>2960.7</v>
      </c>
      <c r="E71" s="65">
        <f t="shared" si="0"/>
        <v>31.245185052291646</v>
      </c>
      <c r="F71" s="49">
        <v>1500.2</v>
      </c>
      <c r="G71" s="26">
        <f t="shared" si="1"/>
        <v>197.35368617517665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49">
        <v>363</v>
      </c>
      <c r="D72" s="49"/>
      <c r="E72" s="65">
        <f t="shared" ref="E72:E85" si="2">D72/C72*100</f>
        <v>0</v>
      </c>
      <c r="F72" s="49">
        <v>1840.7</v>
      </c>
      <c r="G72" s="26">
        <f t="shared" si="1"/>
        <v>0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160</v>
      </c>
      <c r="D75" s="70">
        <f>SUM(D76:D78)</f>
        <v>19.2</v>
      </c>
      <c r="E75" s="70">
        <f t="shared" si="2"/>
        <v>12</v>
      </c>
      <c r="F75" s="70">
        <f>SUM(F76:F78)</f>
        <v>57.4</v>
      </c>
      <c r="G75" s="70">
        <f>D75/F75*100</f>
        <v>33.449477351916372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160</v>
      </c>
      <c r="D77" s="49">
        <v>19.2</v>
      </c>
      <c r="E77" s="65">
        <f t="shared" si="2"/>
        <v>12</v>
      </c>
      <c r="F77" s="49">
        <v>57.4</v>
      </c>
      <c r="G77" s="26">
        <f>D77/F77*100</f>
        <v>33.449477351916372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300</v>
      </c>
      <c r="D79" s="70">
        <f>D80</f>
        <v>0</v>
      </c>
      <c r="E79" s="70">
        <f t="shared" si="2"/>
        <v>0</v>
      </c>
      <c r="F79" s="70">
        <f>F80</f>
        <v>1.5</v>
      </c>
      <c r="G79" s="70">
        <f t="shared" si="3"/>
        <v>0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300</v>
      </c>
      <c r="D80" s="49"/>
      <c r="E80" s="65">
        <f t="shared" si="2"/>
        <v>0</v>
      </c>
      <c r="F80" s="49">
        <v>1.5</v>
      </c>
      <c r="G80" s="26">
        <f t="shared" si="3"/>
        <v>0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2855.2</v>
      </c>
      <c r="D81" s="70">
        <f>SUM(D82:D84)</f>
        <v>714</v>
      </c>
      <c r="E81" s="70">
        <f t="shared" si="2"/>
        <v>25.007004763239003</v>
      </c>
      <c r="F81" s="70">
        <f>SUM(F82:F84)</f>
        <v>654</v>
      </c>
      <c r="G81" s="70">
        <f t="shared" si="3"/>
        <v>109.1743119266055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2855.2</v>
      </c>
      <c r="D82" s="49">
        <v>714</v>
      </c>
      <c r="E82" s="65">
        <f t="shared" si="2"/>
        <v>25.007004763239003</v>
      </c>
      <c r="F82" s="49">
        <v>654</v>
      </c>
      <c r="G82" s="26">
        <f t="shared" si="3"/>
        <v>109.1743119266055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4" t="s">
        <v>180</v>
      </c>
      <c r="B85" s="85"/>
      <c r="C85" s="48">
        <f>C7+C17+C20+C25+C36+C41+C45+C53+C56+C64+C70+C75+C79+C81</f>
        <v>979873.39999999991</v>
      </c>
      <c r="D85" s="48">
        <f>D7+D17+D20+D25+D36+D41+D45+D53+D56+D64+D70+D75+D79+D81</f>
        <v>206685.80000000008</v>
      </c>
      <c r="E85" s="48">
        <f t="shared" si="2"/>
        <v>21.093112640877905</v>
      </c>
      <c r="F85" s="48">
        <f>F7+F17+F20+F25+F36+F41+F45+F53+F56+F64+F70+F75+F79+F81</f>
        <v>200035.19999999998</v>
      </c>
      <c r="G85" s="23">
        <f t="shared" si="3"/>
        <v>103.32471485018641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naumova</cp:lastModifiedBy>
  <cp:lastPrinted>2020-04-08T09:04:10Z</cp:lastPrinted>
  <dcterms:created xsi:type="dcterms:W3CDTF">2018-04-06T11:58:55Z</dcterms:created>
  <dcterms:modified xsi:type="dcterms:W3CDTF">2020-05-12T05:45:39Z</dcterms:modified>
</cp:coreProperties>
</file>